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724"/>
  </bookViews>
  <sheets>
    <sheet name="Cuadro 2 PA" sheetId="92" r:id="rId1"/>
  </sheets>
  <definedNames>
    <definedName name="_xlnm.Print_Area" localSheetId="0">'Cuadro 2 PA'!$A$1:$P$68</definedName>
    <definedName name="_xlnm.Print_Titles" localSheetId="0">'Cuadro 2 PA'!$8:$13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0" i="92" l="1"/>
  <c r="H60" i="92"/>
  <c r="C60" i="92"/>
  <c r="M59" i="92"/>
  <c r="H59" i="92"/>
  <c r="C59" i="92"/>
  <c r="M58" i="92"/>
  <c r="M57" i="92" s="1"/>
  <c r="H58" i="92"/>
  <c r="H57" i="92" s="1"/>
  <c r="C58" i="92"/>
  <c r="C57" i="92" s="1"/>
  <c r="O57" i="92"/>
  <c r="N57" i="92"/>
  <c r="L57" i="92"/>
  <c r="K57" i="92"/>
  <c r="J57" i="92"/>
  <c r="I57" i="92"/>
  <c r="G57" i="92"/>
  <c r="F57" i="92"/>
  <c r="E57" i="92"/>
  <c r="D57" i="92"/>
  <c r="M53" i="92"/>
  <c r="H53" i="92"/>
  <c r="C53" i="92"/>
  <c r="M52" i="92"/>
  <c r="H52" i="92"/>
  <c r="C52" i="92"/>
  <c r="M51" i="92"/>
  <c r="H51" i="92"/>
  <c r="C51" i="92"/>
  <c r="C49" i="92" s="1"/>
  <c r="M50" i="92"/>
  <c r="M49" i="92" s="1"/>
  <c r="H50" i="92"/>
  <c r="H49" i="92" s="1"/>
  <c r="C50" i="92"/>
  <c r="O49" i="92"/>
  <c r="N49" i="92"/>
  <c r="L49" i="92"/>
  <c r="K49" i="92"/>
  <c r="J49" i="92"/>
  <c r="I49" i="92"/>
  <c r="G49" i="92"/>
  <c r="F49" i="92"/>
  <c r="E49" i="92"/>
  <c r="D49" i="92"/>
  <c r="M48" i="92"/>
  <c r="H48" i="92"/>
  <c r="C48" i="92"/>
  <c r="M47" i="92"/>
  <c r="H47" i="92"/>
  <c r="C47" i="92"/>
  <c r="M46" i="92"/>
  <c r="H46" i="92"/>
  <c r="H44" i="92" s="1"/>
  <c r="C46" i="92"/>
  <c r="C44" i="92" s="1"/>
  <c r="M45" i="92"/>
  <c r="M44" i="92" s="1"/>
  <c r="H45" i="92"/>
  <c r="C45" i="92"/>
  <c r="O44" i="92"/>
  <c r="N44" i="92"/>
  <c r="L44" i="92"/>
  <c r="K44" i="92"/>
  <c r="J44" i="92"/>
  <c r="I44" i="92"/>
  <c r="G44" i="92"/>
  <c r="F44" i="92"/>
  <c r="E44" i="92"/>
  <c r="D44" i="92"/>
  <c r="M43" i="92"/>
  <c r="H43" i="92"/>
  <c r="C43" i="92"/>
  <c r="M42" i="92"/>
  <c r="H42" i="92"/>
  <c r="H41" i="92" s="1"/>
  <c r="C42" i="92"/>
  <c r="C41" i="92" s="1"/>
  <c r="O41" i="92"/>
  <c r="N41" i="92"/>
  <c r="M41" i="92"/>
  <c r="L41" i="92"/>
  <c r="K41" i="92"/>
  <c r="J41" i="92"/>
  <c r="I41" i="92"/>
  <c r="G41" i="92"/>
  <c r="F41" i="92"/>
  <c r="E41" i="92"/>
  <c r="D41" i="92"/>
  <c r="M40" i="92"/>
  <c r="H40" i="92"/>
  <c r="C40" i="92"/>
  <c r="M39" i="92"/>
  <c r="H39" i="92"/>
  <c r="C39" i="92"/>
  <c r="C38" i="92" s="1"/>
  <c r="O38" i="92"/>
  <c r="N38" i="92"/>
  <c r="M38" i="92"/>
  <c r="L38" i="92"/>
  <c r="K38" i="92"/>
  <c r="J38" i="92"/>
  <c r="I38" i="92"/>
  <c r="H38" i="92"/>
  <c r="G38" i="92"/>
  <c r="F38" i="92"/>
  <c r="E38" i="92"/>
  <c r="D38" i="92"/>
  <c r="M37" i="92"/>
  <c r="H37" i="92"/>
  <c r="C37" i="92"/>
  <c r="M36" i="92"/>
  <c r="M35" i="92" s="1"/>
  <c r="M34" i="92" s="1"/>
  <c r="H36" i="92"/>
  <c r="C36" i="92"/>
  <c r="O35" i="92"/>
  <c r="O34" i="92" s="1"/>
  <c r="N35" i="92"/>
  <c r="N34" i="92" s="1"/>
  <c r="L35" i="92"/>
  <c r="L34" i="92" s="1"/>
  <c r="K35" i="92"/>
  <c r="K34" i="92" s="1"/>
  <c r="J35" i="92"/>
  <c r="J34" i="92" s="1"/>
  <c r="I35" i="92"/>
  <c r="I34" i="92" s="1"/>
  <c r="H35" i="92"/>
  <c r="H34" i="92" s="1"/>
  <c r="G35" i="92"/>
  <c r="G34" i="92" s="1"/>
  <c r="F35" i="92"/>
  <c r="F34" i="92" s="1"/>
  <c r="E35" i="92"/>
  <c r="E34" i="92" s="1"/>
  <c r="D35" i="92"/>
  <c r="D34" i="92" s="1"/>
  <c r="C35" i="92"/>
  <c r="M32" i="92"/>
  <c r="H32" i="92"/>
  <c r="C32" i="92"/>
  <c r="M31" i="92"/>
  <c r="M30" i="92" s="1"/>
  <c r="H31" i="92"/>
  <c r="H30" i="92" s="1"/>
  <c r="C31" i="92"/>
  <c r="O30" i="92"/>
  <c r="N30" i="92"/>
  <c r="L30" i="92"/>
  <c r="K30" i="92"/>
  <c r="J30" i="92"/>
  <c r="I30" i="92"/>
  <c r="G30" i="92"/>
  <c r="F30" i="92"/>
  <c r="E30" i="92"/>
  <c r="D30" i="92"/>
  <c r="C30" i="92"/>
  <c r="O28" i="92"/>
  <c r="N28" i="92"/>
  <c r="L28" i="92"/>
  <c r="K28" i="92"/>
  <c r="J28" i="92"/>
  <c r="I28" i="92"/>
  <c r="H28" i="92"/>
  <c r="G28" i="92"/>
  <c r="F28" i="92"/>
  <c r="E28" i="92"/>
  <c r="D28" i="92"/>
  <c r="C28" i="92"/>
  <c r="M27" i="92"/>
  <c r="M28" i="92" s="1"/>
  <c r="H27" i="92"/>
  <c r="C27" i="92"/>
  <c r="M26" i="92"/>
  <c r="H26" i="92"/>
  <c r="C26" i="92"/>
  <c r="O24" i="92"/>
  <c r="N24" i="92"/>
  <c r="M24" i="92"/>
  <c r="L24" i="92"/>
  <c r="L25" i="92" s="1"/>
  <c r="K24" i="92"/>
  <c r="J24" i="92"/>
  <c r="I24" i="92"/>
  <c r="G24" i="92"/>
  <c r="F24" i="92"/>
  <c r="E24" i="92"/>
  <c r="D24" i="92"/>
  <c r="C24" i="92"/>
  <c r="M23" i="92"/>
  <c r="H23" i="92"/>
  <c r="C23" i="92"/>
  <c r="M22" i="92"/>
  <c r="H22" i="92"/>
  <c r="H24" i="92" s="1"/>
  <c r="C22" i="92"/>
  <c r="L21" i="92"/>
  <c r="K21" i="92"/>
  <c r="K25" i="92" s="1"/>
  <c r="J21" i="92"/>
  <c r="J25" i="92" s="1"/>
  <c r="I21" i="92"/>
  <c r="I25" i="92" s="1"/>
  <c r="G21" i="92"/>
  <c r="G25" i="92" s="1"/>
  <c r="F21" i="92"/>
  <c r="F25" i="92" s="1"/>
  <c r="E21" i="92"/>
  <c r="E25" i="92" s="1"/>
  <c r="O20" i="92"/>
  <c r="N20" i="92"/>
  <c r="L20" i="92"/>
  <c r="K20" i="92"/>
  <c r="J20" i="92"/>
  <c r="I20" i="92"/>
  <c r="G20" i="92"/>
  <c r="F20" i="92"/>
  <c r="E20" i="92"/>
  <c r="D20" i="92"/>
  <c r="M19" i="92"/>
  <c r="H19" i="92"/>
  <c r="C19" i="92"/>
  <c r="M18" i="92"/>
  <c r="M20" i="92" s="1"/>
  <c r="H18" i="92"/>
  <c r="H20" i="92" s="1"/>
  <c r="C18" i="92"/>
  <c r="C20" i="92" s="1"/>
  <c r="O17" i="92"/>
  <c r="O21" i="92" s="1"/>
  <c r="O25" i="92" s="1"/>
  <c r="N17" i="92"/>
  <c r="N21" i="92" s="1"/>
  <c r="N25" i="92" s="1"/>
  <c r="M17" i="92"/>
  <c r="L17" i="92"/>
  <c r="K17" i="92"/>
  <c r="J17" i="92"/>
  <c r="I17" i="92"/>
  <c r="G17" i="92"/>
  <c r="F17" i="92"/>
  <c r="E17" i="92"/>
  <c r="D17" i="92"/>
  <c r="D21" i="92" s="1"/>
  <c r="D25" i="92" s="1"/>
  <c r="M16" i="92"/>
  <c r="H16" i="92"/>
  <c r="C16" i="92"/>
  <c r="M15" i="92"/>
  <c r="H15" i="92"/>
  <c r="H17" i="92" s="1"/>
  <c r="H21" i="92" s="1"/>
  <c r="H25" i="92" s="1"/>
  <c r="C15" i="92"/>
  <c r="C17" i="92" s="1"/>
  <c r="C21" i="92" s="1"/>
  <c r="C25" i="92" s="1"/>
  <c r="E14" i="92" l="1"/>
  <c r="E33" i="92" s="1"/>
  <c r="E54" i="92" s="1"/>
  <c r="E29" i="92"/>
  <c r="C34" i="92"/>
  <c r="C14" i="92"/>
  <c r="C33" i="92" s="1"/>
  <c r="C54" i="92" s="1"/>
  <c r="C29" i="92"/>
  <c r="H29" i="92"/>
  <c r="H14" i="92"/>
  <c r="H33" i="92" s="1"/>
  <c r="H54" i="92" s="1"/>
  <c r="D14" i="92"/>
  <c r="D33" i="92" s="1"/>
  <c r="D54" i="92" s="1"/>
  <c r="D29" i="92"/>
  <c r="L29" i="92"/>
  <c r="L14" i="92"/>
  <c r="L33" i="92" s="1"/>
  <c r="L54" i="92" s="1"/>
  <c r="F29" i="92"/>
  <c r="F14" i="92"/>
  <c r="F33" i="92" s="1"/>
  <c r="F54" i="92" s="1"/>
  <c r="G14" i="92"/>
  <c r="G33" i="92" s="1"/>
  <c r="G54" i="92" s="1"/>
  <c r="G29" i="92"/>
  <c r="I29" i="92"/>
  <c r="I14" i="92"/>
  <c r="I33" i="92" s="1"/>
  <c r="I54" i="92" s="1"/>
  <c r="J29" i="92"/>
  <c r="J14" i="92"/>
  <c r="J33" i="92" s="1"/>
  <c r="J54" i="92" s="1"/>
  <c r="M21" i="92"/>
  <c r="M25" i="92" s="1"/>
  <c r="K29" i="92"/>
  <c r="K14" i="92"/>
  <c r="K33" i="92" s="1"/>
  <c r="K54" i="92" s="1"/>
  <c r="N29" i="92"/>
  <c r="N14" i="92"/>
  <c r="N33" i="92" s="1"/>
  <c r="N54" i="92" s="1"/>
  <c r="O14" i="92"/>
  <c r="O33" i="92" s="1"/>
  <c r="O54" i="92" s="1"/>
  <c r="O29" i="92"/>
  <c r="L55" i="92" l="1"/>
  <c r="L56" i="92" s="1"/>
  <c r="I55" i="92"/>
  <c r="I56" i="92" s="1"/>
  <c r="N55" i="92"/>
  <c r="N56" i="92" s="1"/>
  <c r="J55" i="92"/>
  <c r="J56" i="92" s="1"/>
  <c r="F55" i="92"/>
  <c r="F56" i="92" s="1"/>
  <c r="H55" i="92"/>
  <c r="H56" i="92" s="1"/>
  <c r="K55" i="92"/>
  <c r="K56" i="92" s="1"/>
  <c r="M29" i="92"/>
  <c r="M14" i="92"/>
  <c r="M33" i="92" s="1"/>
  <c r="M54" i="92" s="1"/>
  <c r="G55" i="92"/>
  <c r="G56" i="92" s="1"/>
  <c r="D55" i="92"/>
  <c r="D56" i="92" s="1"/>
  <c r="C55" i="92"/>
  <c r="C56" i="92"/>
  <c r="O55" i="92"/>
  <c r="O56" i="92"/>
  <c r="E55" i="92"/>
  <c r="E56" i="92" s="1"/>
  <c r="M55" i="92" l="1"/>
  <c r="M56" i="92" s="1"/>
</calcChain>
</file>

<file path=xl/sharedStrings.xml><?xml version="1.0" encoding="utf-8"?>
<sst xmlns="http://schemas.openxmlformats.org/spreadsheetml/2006/main" count="90" uniqueCount="72">
  <si>
    <t>Cuadro 2. PRESENTACIÓN ANALÍTICA DE LA BALANZA DE PAGOS DE PANAMÁ,</t>
  </si>
  <si>
    <t>Presentación analítica</t>
  </si>
  <si>
    <t>Partida</t>
  </si>
  <si>
    <t>Total</t>
  </si>
  <si>
    <t>Trimestre</t>
  </si>
  <si>
    <t>Primer</t>
  </si>
  <si>
    <t>Segundo</t>
  </si>
  <si>
    <t>Tercer</t>
  </si>
  <si>
    <t>Cuarto</t>
  </si>
  <si>
    <t>(1) Excluye componentes que han sido clasificados como Grupo E.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</si>
  <si>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</si>
  <si>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</si>
  <si>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</si>
  <si>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</si>
  <si>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</si>
  <si>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A.   Cuenta corriente</t>
  </si>
  <si>
    <t xml:space="preserve">             Balanza de bienes</t>
  </si>
  <si>
    <t xml:space="preserve">             Balanza de servicios</t>
  </si>
  <si>
    <t xml:space="preserve">             Balanza de bienes y servicios</t>
  </si>
  <si>
    <t xml:space="preserve">             Balanza de renta</t>
  </si>
  <si>
    <t xml:space="preserve">             Balanza de bienes, servicios y renta</t>
  </si>
  <si>
    <t xml:space="preserve">             Balanza de transferencias corrientes</t>
  </si>
  <si>
    <t xml:space="preserve">             Balanza de bienes, servicios, renta y transferencias corrientes</t>
  </si>
  <si>
    <t>B.   Cuenta de capital</t>
  </si>
  <si>
    <t>C.   Cuenta financiera  (1)</t>
  </si>
  <si>
    <t xml:space="preserve">     13.   Inversión de cartera - pasivos</t>
  </si>
  <si>
    <t xml:space="preserve">     14.   Otra inversión - activos</t>
  </si>
  <si>
    <t xml:space="preserve">     15.   Otra inversión - pasivos</t>
  </si>
  <si>
    <t>D.   Errores y omisiones netos</t>
  </si>
  <si>
    <t>E.   Financiamiento</t>
  </si>
  <si>
    <t>Línea núm.</t>
  </si>
  <si>
    <t>(En millones de balboas)</t>
  </si>
  <si>
    <t>0.0 Cuando la cantidad es menor a la unidad o fracción decimal adoptada, para la expresión del dato.</t>
  </si>
  <si>
    <t xml:space="preserve">             Total, Grupos A y B</t>
  </si>
  <si>
    <t xml:space="preserve">     11.   Inversión directa</t>
  </si>
  <si>
    <t xml:space="preserve">     12.   Inversión de cartera - activos</t>
  </si>
  <si>
    <t xml:space="preserve">            11.1    En el extranjero</t>
  </si>
  <si>
    <t xml:space="preserve">            11.2    En la economía declarante</t>
  </si>
  <si>
    <t xml:space="preserve">            12.1    Títulos de participación en el capital</t>
  </si>
  <si>
    <t xml:space="preserve">            12.2    Títulos de deuda</t>
  </si>
  <si>
    <t xml:space="preserve">            13.1    Títulos de participación en el capital</t>
  </si>
  <si>
    <t xml:space="preserve">            13.2    Títulos de deuda</t>
  </si>
  <si>
    <t xml:space="preserve">            14.1    Autoridades monetarias</t>
  </si>
  <si>
    <t xml:space="preserve">            14.2    Gobierno general</t>
  </si>
  <si>
    <t xml:space="preserve">            14.3    Bancos</t>
  </si>
  <si>
    <t xml:space="preserve">            14.4    Otros sectores</t>
  </si>
  <si>
    <t xml:space="preserve">            15.1    Autoridades monetarias</t>
  </si>
  <si>
    <t xml:space="preserve">            15.2    Gobierno general</t>
  </si>
  <si>
    <t xml:space="preserve">            15.3    Bancos</t>
  </si>
  <si>
    <t xml:space="preserve">            15.4    Otros sectores</t>
  </si>
  <si>
    <t xml:space="preserve">             Total, Grupos A a C</t>
  </si>
  <si>
    <t xml:space="preserve">     16.   Activos de reserva</t>
  </si>
  <si>
    <t xml:space="preserve">     17.   Uso del crédito y préstamos del Fondo Monetario Internacional</t>
  </si>
  <si>
    <t xml:space="preserve">     18.   Financiamiento excepcional</t>
  </si>
  <si>
    <t xml:space="preserve">       1.   Bienes FOB: exportaciones</t>
  </si>
  <si>
    <t xml:space="preserve">       2.   Bienes FOB: importaciones</t>
  </si>
  <si>
    <t xml:space="preserve">       3.   Servicios: crédito</t>
  </si>
  <si>
    <t xml:space="preserve">       4.   Servicios: débito</t>
  </si>
  <si>
    <t xml:space="preserve">       5.   Renta: crédito</t>
  </si>
  <si>
    <t xml:space="preserve">       6.   Renta: débito</t>
  </si>
  <si>
    <t xml:space="preserve">       7.   Transferencias corrientes: crédito</t>
  </si>
  <si>
    <t xml:space="preserve">       8.   Transferencias corrientes: débito</t>
  </si>
  <si>
    <t xml:space="preserve">       9.   Cuenta de capital: crédito</t>
  </si>
  <si>
    <t xml:space="preserve">     10.   Cuenta de capital: débito</t>
  </si>
  <si>
    <t xml:space="preserve">            Total, Grupos A a D  (balanza global)</t>
  </si>
  <si>
    <t>2024 (P)</t>
  </si>
  <si>
    <t>NOTA: De existir diferencia entre el total y los parciales, se debe al redondeo.</t>
  </si>
  <si>
    <t>2025 (P)</t>
  </si>
  <si>
    <t>2026 (E)</t>
  </si>
  <si>
    <t>-     Cantidad nula o cero.</t>
  </si>
  <si>
    <t>SEGÚN PARTIDA: AÑOS 2024-25 Y PRIMER SEMESTRE 2026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</si>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</sst>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2" xfId="0" applyNumberFormat="1" applyFont="1" applyFill="1" applyBorder="1"/>
    <xf numFmtId="0" fontId="3" fillId="0" borderId="5" xfId="0" applyNumberFormat="1" applyFont="1" applyFill="1" applyBorder="1"/>
    <xf numFmtId="0" fontId="3" fillId="2" borderId="6" xfId="0" applyNumberFormat="1" applyFont="1" applyFill="1" applyBorder="1" applyAlignment="1" applyProtection="1">
      <alignment horizontal="left"/>
    </xf>
    <xf numFmtId="0" fontId="3" fillId="0" borderId="4" xfId="0" applyNumberFormat="1" applyFont="1" applyFill="1" applyBorder="1"/>
    <xf numFmtId="0" fontId="3" fillId="2" borderId="7" xfId="0" applyNumberFormat="1" applyFont="1" applyFill="1" applyBorder="1"/>
    <xf numFmtId="0" fontId="3" fillId="0" borderId="3" xfId="0" applyNumberFormat="1" applyFont="1" applyFill="1" applyBorder="1"/>
    <xf numFmtId="0" fontId="6" fillId="2" borderId="7" xfId="0" applyNumberFormat="1" applyFont="1" applyFill="1" applyBorder="1" applyAlignment="1" applyProtection="1"/>
    <xf numFmtId="0" fontId="3" fillId="0" borderId="0" xfId="0" applyNumberFormat="1" applyFont="1" applyFill="1"/>
    <xf numFmtId="0" fontId="3" fillId="0" borderId="1" xfId="0" applyNumberFormat="1" applyFont="1" applyFill="1" applyBorder="1"/>
    <xf numFmtId="0" fontId="5" fillId="2" borderId="0" xfId="0" applyNumberFormat="1" applyFont="1" applyFill="1" applyBorder="1" applyAlignment="1" applyProtection="1"/>
    <xf numFmtId="0" fontId="4" fillId="0" borderId="0" xfId="0" applyNumberFormat="1" applyFont="1" applyFill="1"/>
    <xf numFmtId="0" fontId="6" fillId="2" borderId="1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3" fillId="0" borderId="0" xfId="0" applyNumberFormat="1" applyFont="1" applyFill="1" applyBorder="1"/>
    <xf numFmtId="0" fontId="6" fillId="0" borderId="0" xfId="0" applyNumberFormat="1" applyFont="1" applyFill="1" applyAlignme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6" fillId="2" borderId="0" xfId="0" applyNumberFormat="1" applyFont="1" applyFill="1" applyBorder="1" applyAlignment="1" applyProtection="1">
      <alignment horizontal="right"/>
    </xf>
    <xf numFmtId="0" fontId="7" fillId="2" borderId="0" xfId="0" applyNumberFormat="1" applyFont="1" applyFill="1" applyBorder="1" applyAlignment="1" applyProtection="1"/>
    <xf numFmtId="0" fontId="8" fillId="2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Border="1"/>
    <xf numFmtId="0" fontId="6" fillId="2" borderId="6" xfId="0" applyNumberFormat="1" applyFont="1" applyFill="1" applyBorder="1" applyAlignment="1" applyProtection="1">
      <alignment horizontal="left"/>
    </xf>
    <xf numFmtId="0" fontId="5" fillId="3" borderId="0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9" fillId="4" borderId="15" xfId="0" applyNumberFormat="1" applyFont="1" applyFill="1" applyBorder="1" applyAlignment="1" applyProtection="1">
      <alignment vertical="center"/>
    </xf>
    <xf numFmtId="0" fontId="9" fillId="4" borderId="16" xfId="0" applyNumberFormat="1" applyFont="1" applyFill="1" applyBorder="1" applyAlignment="1" applyProtection="1">
      <alignment vertical="center"/>
    </xf>
    <xf numFmtId="0" fontId="9" fillId="4" borderId="16" xfId="0" applyNumberFormat="1" applyFont="1" applyFill="1" applyBorder="1" applyAlignment="1" applyProtection="1">
      <alignment horizontal="center" vertical="center"/>
    </xf>
    <xf numFmtId="0" fontId="9" fillId="4" borderId="17" xfId="0" applyNumberFormat="1" applyFont="1" applyFill="1" applyBorder="1" applyAlignment="1" applyProtection="1">
      <alignment vertical="center"/>
    </xf>
    <xf numFmtId="0" fontId="9" fillId="4" borderId="14" xfId="0" applyNumberFormat="1" applyFont="1" applyFill="1" applyBorder="1" applyAlignment="1" applyProtection="1">
      <alignment horizontal="center" vertical="center"/>
    </xf>
    <xf numFmtId="0" fontId="9" fillId="4" borderId="17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/>
    <xf numFmtId="0" fontId="3" fillId="0" borderId="23" xfId="0" applyNumberFormat="1" applyFont="1" applyFill="1" applyBorder="1" applyAlignment="1" applyProtection="1">
      <alignment horizontal="center"/>
    </xf>
    <xf numFmtId="0" fontId="3" fillId="0" borderId="23" xfId="0" applyNumberFormat="1" applyFont="1" applyFill="1" applyBorder="1" applyAlignment="1" applyProtection="1"/>
    <xf numFmtId="0" fontId="3" fillId="0" borderId="23" xfId="0" applyNumberFormat="1" applyFont="1" applyFill="1" applyBorder="1"/>
    <xf numFmtId="0" fontId="3" fillId="0" borderId="24" xfId="0" applyNumberFormat="1" applyFont="1" applyFill="1" applyBorder="1"/>
    <xf numFmtId="164" fontId="6" fillId="0" borderId="6" xfId="0" applyNumberFormat="1" applyFont="1" applyFill="1" applyBorder="1" applyAlignment="1" applyProtection="1"/>
    <xf numFmtId="164" fontId="6" fillId="0" borderId="6" xfId="0" applyNumberFormat="1" applyFont="1" applyFill="1" applyBorder="1" applyAlignment="1" applyProtection="1">
      <alignment horizontal="right"/>
    </xf>
    <xf numFmtId="0" fontId="6" fillId="0" borderId="0" xfId="0" quotePrefix="1" applyFont="1" applyFill="1" applyAlignment="1"/>
    <xf numFmtId="0" fontId="9" fillId="4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9" fillId="4" borderId="18" xfId="0" applyNumberFormat="1" applyFont="1" applyFill="1" applyBorder="1" applyAlignment="1">
      <alignment horizontal="right" vertical="center" wrapText="1"/>
    </xf>
    <xf numFmtId="0" fontId="9" fillId="4" borderId="25" xfId="0" applyNumberFormat="1" applyFont="1" applyFill="1" applyBorder="1" applyAlignment="1">
      <alignment horizontal="right" vertical="center" wrapText="1"/>
    </xf>
    <xf numFmtId="0" fontId="9" fillId="4" borderId="19" xfId="0" applyNumberFormat="1" applyFont="1" applyFill="1" applyBorder="1" applyAlignment="1">
      <alignment horizontal="right" vertical="center" wrapText="1"/>
    </xf>
    <xf numFmtId="0" fontId="9" fillId="4" borderId="19" xfId="0" applyNumberFormat="1" applyFont="1" applyFill="1" applyBorder="1" applyAlignment="1" applyProtection="1">
      <alignment horizontal="center" vertical="center"/>
    </xf>
    <xf numFmtId="0" fontId="9" fillId="4" borderId="20" xfId="0" applyNumberFormat="1" applyFont="1" applyFill="1" applyBorder="1" applyAlignment="1" applyProtection="1">
      <alignment horizontal="center" vertical="center"/>
    </xf>
    <xf numFmtId="0" fontId="9" fillId="4" borderId="13" xfId="0" applyNumberFormat="1" applyFont="1" applyFill="1" applyBorder="1" applyAlignment="1" applyProtection="1">
      <alignment horizontal="center" vertical="center"/>
    </xf>
    <xf numFmtId="0" fontId="9" fillId="4" borderId="21" xfId="0" applyNumberFormat="1" applyFont="1" applyFill="1" applyBorder="1" applyAlignment="1" applyProtection="1">
      <alignment horizontal="center" vertical="center"/>
    </xf>
    <xf numFmtId="0" fontId="9" fillId="4" borderId="8" xfId="0" applyNumberFormat="1" applyFont="1" applyFill="1" applyBorder="1" applyAlignment="1" applyProtection="1">
      <alignment horizontal="center" vertical="center"/>
    </xf>
    <xf numFmtId="0" fontId="9" fillId="4" borderId="10" xfId="0" applyNumberFormat="1" applyFont="1" applyFill="1" applyBorder="1" applyAlignment="1" applyProtection="1">
      <alignment horizontal="center" vertical="center"/>
    </xf>
    <xf numFmtId="0" fontId="9" fillId="4" borderId="15" xfId="0" applyNumberFormat="1" applyFont="1" applyFill="1" applyBorder="1" applyAlignment="1">
      <alignment horizontal="center" vertical="center"/>
    </xf>
    <xf numFmtId="0" fontId="9" fillId="4" borderId="17" xfId="0" applyNumberFormat="1" applyFont="1" applyFill="1" applyBorder="1" applyAlignment="1">
      <alignment horizontal="center" vertical="center"/>
    </xf>
    <xf numFmtId="0" fontId="9" fillId="4" borderId="11" xfId="0" applyNumberFormat="1" applyFont="1" applyFill="1" applyBorder="1" applyAlignment="1">
      <alignment horizontal="left" vertical="center" wrapText="1"/>
    </xf>
    <xf numFmtId="0" fontId="9" fillId="4" borderId="12" xfId="0" applyNumberFormat="1" applyFont="1" applyFill="1" applyBorder="1" applyAlignment="1">
      <alignment horizontal="left" vertical="center" wrapText="1"/>
    </xf>
    <xf numFmtId="0" fontId="9" fillId="4" borderId="13" xfId="0" applyNumberFormat="1" applyFont="1" applyFill="1" applyBorder="1" applyAlignment="1">
      <alignment horizontal="left" vertical="center" wrapText="1"/>
    </xf>
    <xf numFmtId="0" fontId="9" fillId="4" borderId="18" xfId="0" applyNumberFormat="1" applyFont="1" applyFill="1" applyBorder="1" applyAlignment="1" applyProtection="1">
      <alignment horizontal="center" vertical="center"/>
    </xf>
    <xf numFmtId="0" fontId="9" fillId="4" borderId="9" xfId="0" applyNumberFormat="1" applyFont="1" applyFill="1" applyBorder="1" applyAlignment="1" applyProtection="1">
      <alignment horizontal="center" vertical="center"/>
    </xf>
    <xf numFmtId="0" fontId="9" fillId="4" borderId="11" xfId="0" applyNumberFormat="1" applyFont="1" applyFill="1" applyBorder="1" applyAlignment="1" applyProtection="1">
      <alignment horizontal="center" vertical="center"/>
    </xf>
    <xf numFmtId="164" fontId="5" fillId="0" borderId="6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0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showGridLines="0" tabSelected="1" zoomScaleNormal="100" zoomScaleSheetLayoutView="100" workbookViewId="0">
      <pane xSplit="2" ySplit="12" topLeftCell="C13" activePane="bottomRight" state="frozen"/>
      <selection activeCell="A13" sqref="A13"/>
      <selection pane="topRight" activeCell="A13" sqref="A13"/>
      <selection pane="bottomLeft" activeCell="A13" sqref="A13"/>
      <selection pane="bottomRight" sqref="A1:G1"/>
    </sheetView>
  </sheetViews>
  <sheetFormatPr baseColWidth="10" defaultColWidth="9.140625" defaultRowHeight="12.75" customHeight="1" x14ac:dyDescent="0.2"/>
  <cols>
    <col min="1" max="1" width="6.7109375" style="8" customWidth="1"/>
    <col min="2" max="2" width="60.7109375" style="14" customWidth="1"/>
    <col min="3" max="7" width="9.140625" style="8" customWidth="1"/>
    <col min="8" max="8" width="13.42578125" style="8" customWidth="1"/>
    <col min="9" max="12" width="13.28515625" style="8" customWidth="1"/>
    <col min="13" max="13" width="13.42578125" style="8" customWidth="1"/>
    <col min="14" max="15" width="13.28515625" style="8" customWidth="1"/>
    <col min="16" max="16" width="6.7109375" style="8" customWidth="1"/>
    <col min="17" max="16384" width="9.140625" style="8"/>
  </cols>
  <sheetData>
    <row r="1" spans="1:16" ht="12.75" customHeight="1" x14ac:dyDescent="0.2">
      <c r="A1" s="44" t="s">
        <v>12</v>
      </c>
      <c r="B1" s="44"/>
      <c r="C1" s="44"/>
      <c r="D1" s="44"/>
      <c r="E1" s="44"/>
      <c r="F1" s="44"/>
      <c r="G1" s="44"/>
      <c r="H1" s="45" t="s">
        <v>12</v>
      </c>
      <c r="I1" s="45"/>
      <c r="J1" s="45"/>
      <c r="K1" s="45"/>
      <c r="L1" s="45"/>
      <c r="M1" s="45"/>
      <c r="N1" s="45"/>
      <c r="O1" s="45"/>
      <c r="P1" s="45"/>
    </row>
    <row r="2" spans="1:16" ht="12.75" customHeight="1" x14ac:dyDescent="0.2">
      <c r="A2" s="46" t="s">
        <v>13</v>
      </c>
      <c r="B2" s="46"/>
      <c r="C2" s="46"/>
      <c r="D2" s="46"/>
      <c r="E2" s="46"/>
      <c r="F2" s="46"/>
      <c r="G2" s="46"/>
      <c r="H2" s="47" t="s">
        <v>13</v>
      </c>
      <c r="I2" s="47"/>
      <c r="J2" s="47"/>
      <c r="K2" s="47"/>
      <c r="L2" s="47"/>
      <c r="M2" s="47"/>
      <c r="N2" s="47"/>
      <c r="O2" s="47"/>
      <c r="P2" s="47"/>
    </row>
    <row r="3" spans="1:16" ht="12.75" customHeight="1" x14ac:dyDescent="0.2">
      <c r="A3" s="44" t="s">
        <v>14</v>
      </c>
      <c r="B3" s="44"/>
      <c r="C3" s="44"/>
      <c r="D3" s="44"/>
      <c r="E3" s="44"/>
      <c r="F3" s="44"/>
      <c r="G3" s="44"/>
      <c r="H3" s="44" t="s">
        <v>14</v>
      </c>
      <c r="I3" s="44"/>
      <c r="J3" s="44"/>
      <c r="K3" s="44"/>
      <c r="L3" s="44"/>
      <c r="M3" s="44"/>
      <c r="N3" s="44"/>
      <c r="O3" s="44"/>
      <c r="P3" s="44"/>
    </row>
    <row r="4" spans="1:16" ht="6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</row>
    <row r="5" spans="1:16" s="11" customFormat="1" ht="12.75" customHeight="1" x14ac:dyDescent="0.2">
      <c r="A5" s="18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9" t="s">
        <v>0</v>
      </c>
    </row>
    <row r="6" spans="1:16" s="11" customFormat="1" ht="12.75" customHeight="1" x14ac:dyDescent="0.2">
      <c r="A6" s="27" t="s">
        <v>70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8" t="s">
        <v>70</v>
      </c>
    </row>
    <row r="7" spans="1:16" ht="6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14.1" customHeight="1" x14ac:dyDescent="0.2">
      <c r="A8" s="59" t="s">
        <v>30</v>
      </c>
      <c r="B8" s="29"/>
      <c r="C8" s="62" t="s">
        <v>1</v>
      </c>
      <c r="D8" s="63"/>
      <c r="E8" s="63"/>
      <c r="F8" s="63"/>
      <c r="G8" s="64"/>
      <c r="H8" s="62" t="s">
        <v>1</v>
      </c>
      <c r="I8" s="63"/>
      <c r="J8" s="63"/>
      <c r="K8" s="63"/>
      <c r="L8" s="63"/>
      <c r="M8" s="63"/>
      <c r="N8" s="63"/>
      <c r="O8" s="64"/>
      <c r="P8" s="48" t="s">
        <v>30</v>
      </c>
    </row>
    <row r="9" spans="1:16" ht="14.1" customHeight="1" x14ac:dyDescent="0.2">
      <c r="A9" s="60"/>
      <c r="B9" s="30"/>
      <c r="C9" s="51" t="s">
        <v>31</v>
      </c>
      <c r="D9" s="52"/>
      <c r="E9" s="52"/>
      <c r="F9" s="52"/>
      <c r="G9" s="53"/>
      <c r="H9" s="51" t="s">
        <v>31</v>
      </c>
      <c r="I9" s="52"/>
      <c r="J9" s="52"/>
      <c r="K9" s="52"/>
      <c r="L9" s="52"/>
      <c r="M9" s="52"/>
      <c r="N9" s="52"/>
      <c r="O9" s="53"/>
      <c r="P9" s="49"/>
    </row>
    <row r="10" spans="1:16" ht="14.1" customHeight="1" x14ac:dyDescent="0.2">
      <c r="A10" s="60"/>
      <c r="B10" s="31" t="s">
        <v>2</v>
      </c>
      <c r="C10" s="51" t="s">
        <v>65</v>
      </c>
      <c r="D10" s="52"/>
      <c r="E10" s="52"/>
      <c r="F10" s="52"/>
      <c r="G10" s="53"/>
      <c r="H10" s="54" t="s">
        <v>67</v>
      </c>
      <c r="I10" s="55"/>
      <c r="J10" s="55"/>
      <c r="K10" s="55"/>
      <c r="L10" s="56"/>
      <c r="M10" s="54" t="s">
        <v>68</v>
      </c>
      <c r="N10" s="55"/>
      <c r="O10" s="56"/>
      <c r="P10" s="49"/>
    </row>
    <row r="11" spans="1:16" ht="14.1" customHeight="1" x14ac:dyDescent="0.2">
      <c r="A11" s="60"/>
      <c r="B11" s="30"/>
      <c r="C11" s="57" t="s">
        <v>3</v>
      </c>
      <c r="D11" s="54" t="s">
        <v>4</v>
      </c>
      <c r="E11" s="55"/>
      <c r="F11" s="55"/>
      <c r="G11" s="56"/>
      <c r="H11" s="57" t="s">
        <v>3</v>
      </c>
      <c r="I11" s="54" t="s">
        <v>4</v>
      </c>
      <c r="J11" s="55"/>
      <c r="K11" s="55"/>
      <c r="L11" s="56"/>
      <c r="M11" s="43" t="s">
        <v>5</v>
      </c>
      <c r="N11" s="54" t="s">
        <v>4</v>
      </c>
      <c r="O11" s="56"/>
      <c r="P11" s="49"/>
    </row>
    <row r="12" spans="1:16" ht="14.1" customHeight="1" x14ac:dyDescent="0.2">
      <c r="A12" s="61"/>
      <c r="B12" s="32"/>
      <c r="C12" s="58"/>
      <c r="D12" s="33" t="s">
        <v>5</v>
      </c>
      <c r="E12" s="33" t="s">
        <v>6</v>
      </c>
      <c r="F12" s="33" t="s">
        <v>7</v>
      </c>
      <c r="G12" s="33" t="s">
        <v>8</v>
      </c>
      <c r="H12" s="58"/>
      <c r="I12" s="33" t="s">
        <v>5</v>
      </c>
      <c r="J12" s="33" t="s">
        <v>6</v>
      </c>
      <c r="K12" s="33" t="s">
        <v>7</v>
      </c>
      <c r="L12" s="33" t="s">
        <v>8</v>
      </c>
      <c r="M12" s="34" t="s">
        <v>71</v>
      </c>
      <c r="N12" s="33" t="s">
        <v>5</v>
      </c>
      <c r="O12" s="33" t="s">
        <v>6</v>
      </c>
      <c r="P12" s="50"/>
    </row>
    <row r="13" spans="1:16" ht="6" customHeight="1" x14ac:dyDescent="0.2">
      <c r="A13" s="35"/>
      <c r="B13" s="36"/>
      <c r="C13" s="37"/>
      <c r="D13" s="37"/>
      <c r="E13" s="37"/>
      <c r="F13" s="37"/>
      <c r="G13" s="37"/>
      <c r="H13" s="38"/>
      <c r="I13" s="38"/>
      <c r="J13" s="38"/>
      <c r="K13" s="38"/>
      <c r="L13" s="38"/>
      <c r="M13" s="38"/>
      <c r="N13" s="38"/>
      <c r="O13" s="38"/>
      <c r="P13" s="39"/>
    </row>
    <row r="14" spans="1:16" ht="12.75" customHeight="1" x14ac:dyDescent="0.2">
      <c r="A14" s="1">
        <v>1</v>
      </c>
      <c r="B14" s="3" t="s">
        <v>15</v>
      </c>
      <c r="C14" s="65">
        <f>SUM(C25,C26,C27)</f>
        <v>368.00543554999922</v>
      </c>
      <c r="D14" s="65">
        <f t="shared" ref="D14:G14" si="0">SUM(D25,D26,D27)</f>
        <v>-165.86602570000164</v>
      </c>
      <c r="E14" s="65">
        <f t="shared" si="0"/>
        <v>651.14764981999895</v>
      </c>
      <c r="F14" s="65">
        <f t="shared" si="0"/>
        <v>-688.26430976999973</v>
      </c>
      <c r="G14" s="65">
        <f t="shared" si="0"/>
        <v>570.98812120000139</v>
      </c>
      <c r="H14" s="65">
        <f>SUM(H25,H26,H27)</f>
        <v>-1074.124188649999</v>
      </c>
      <c r="I14" s="65">
        <f t="shared" ref="I14:L14" si="1">SUM(I25,I26,I27)</f>
        <v>-268.73120581000001</v>
      </c>
      <c r="J14" s="65">
        <f t="shared" si="1"/>
        <v>5.0870152000013604</v>
      </c>
      <c r="K14" s="65">
        <f t="shared" si="1"/>
        <v>-510.61959386999951</v>
      </c>
      <c r="L14" s="65">
        <f t="shared" si="1"/>
        <v>-299.86040416999879</v>
      </c>
      <c r="M14" s="65">
        <f>SUM(M25,M26,M27)</f>
        <v>2210.0974609400018</v>
      </c>
      <c r="N14" s="65">
        <f t="shared" ref="N14:O14" si="2">SUM(N25,N26,N27)</f>
        <v>1289.5791335099993</v>
      </c>
      <c r="O14" s="65">
        <f t="shared" si="2"/>
        <v>920.51832742999875</v>
      </c>
      <c r="P14" s="2">
        <v>1</v>
      </c>
    </row>
    <row r="15" spans="1:16" ht="12.75" customHeight="1" x14ac:dyDescent="0.2">
      <c r="A15" s="1">
        <v>2</v>
      </c>
      <c r="B15" s="26" t="s">
        <v>54</v>
      </c>
      <c r="C15" s="40">
        <f>SUM(D15,E15,F15,G15)</f>
        <v>15831.82683292</v>
      </c>
      <c r="D15" s="40">
        <v>3596.7519270199996</v>
      </c>
      <c r="E15" s="40">
        <v>3782.5717859299998</v>
      </c>
      <c r="F15" s="40">
        <v>4288.3396755799995</v>
      </c>
      <c r="G15" s="40">
        <v>4164.1634443900002</v>
      </c>
      <c r="H15" s="40">
        <f>SUM(I15,J15,K15,L15)</f>
        <v>15709.499228770001</v>
      </c>
      <c r="I15" s="40">
        <v>3673.9036447899998</v>
      </c>
      <c r="J15" s="40">
        <v>3886.6293138000001</v>
      </c>
      <c r="K15" s="40">
        <v>4179.9566923399998</v>
      </c>
      <c r="L15" s="40">
        <v>3969.00957784</v>
      </c>
      <c r="M15" s="40">
        <f>SUM(N15,O15)</f>
        <v>9894.8627693599992</v>
      </c>
      <c r="N15" s="40">
        <v>4691.3356210099992</v>
      </c>
      <c r="O15" s="40">
        <v>5203.5271483499992</v>
      </c>
      <c r="P15" s="2">
        <v>2</v>
      </c>
    </row>
    <row r="16" spans="1:16" ht="12.75" customHeight="1" x14ac:dyDescent="0.2">
      <c r="A16" s="1">
        <v>3</v>
      </c>
      <c r="B16" s="26" t="s">
        <v>55</v>
      </c>
      <c r="C16" s="40">
        <f>SUM(D16,E16,F16,G16)</f>
        <v>-26193.917154210001</v>
      </c>
      <c r="D16" s="40">
        <v>-6120.0857312300004</v>
      </c>
      <c r="E16" s="40">
        <v>-6329.98691899</v>
      </c>
      <c r="F16" s="40">
        <v>-7016.8522153499998</v>
      </c>
      <c r="G16" s="40">
        <v>-6726.99228864</v>
      </c>
      <c r="H16" s="40">
        <f>SUM(I16,J16,K16,L16)</f>
        <v>-28202.796863309999</v>
      </c>
      <c r="I16" s="40">
        <v>-6571.1767393599994</v>
      </c>
      <c r="J16" s="40">
        <v>-7052.2196079799996</v>
      </c>
      <c r="K16" s="40">
        <v>-7296.4529912199996</v>
      </c>
      <c r="L16" s="40">
        <v>-7282.9475247499986</v>
      </c>
      <c r="M16" s="40">
        <f>SUM(N16,O16)</f>
        <v>-15364.294987809999</v>
      </c>
      <c r="N16" s="40">
        <v>-7038.1449667399993</v>
      </c>
      <c r="O16" s="40">
        <v>-8326.1500210699996</v>
      </c>
      <c r="P16" s="2">
        <v>3</v>
      </c>
    </row>
    <row r="17" spans="1:16" ht="12.75" customHeight="1" x14ac:dyDescent="0.2">
      <c r="A17" s="1">
        <v>4</v>
      </c>
      <c r="B17" s="26" t="s">
        <v>16</v>
      </c>
      <c r="C17" s="65">
        <f>SUM(C15,C16)</f>
        <v>-10362.090321290001</v>
      </c>
      <c r="D17" s="65">
        <f t="shared" ref="D17:G17" si="3">SUM(D15,D16)</f>
        <v>-2523.3338042100008</v>
      </c>
      <c r="E17" s="65">
        <f t="shared" si="3"/>
        <v>-2547.4151330600002</v>
      </c>
      <c r="F17" s="65">
        <f t="shared" si="3"/>
        <v>-2728.5125397700003</v>
      </c>
      <c r="G17" s="65">
        <f t="shared" si="3"/>
        <v>-2562.8288442499997</v>
      </c>
      <c r="H17" s="65">
        <f>SUM(H15,H16)</f>
        <v>-12493.297634539998</v>
      </c>
      <c r="I17" s="65">
        <f t="shared" ref="I17:L17" si="4">SUM(I15,I16)</f>
        <v>-2897.2730945699996</v>
      </c>
      <c r="J17" s="65">
        <f t="shared" si="4"/>
        <v>-3165.5902941799995</v>
      </c>
      <c r="K17" s="65">
        <f t="shared" si="4"/>
        <v>-3116.4962988799998</v>
      </c>
      <c r="L17" s="65">
        <f t="shared" si="4"/>
        <v>-3313.9379469099986</v>
      </c>
      <c r="M17" s="65">
        <f>SUM(M15,M16)</f>
        <v>-5469.4322184499997</v>
      </c>
      <c r="N17" s="65">
        <f t="shared" ref="N17:O17" si="5">SUM(N15,N16)</f>
        <v>-2346.8093457300001</v>
      </c>
      <c r="O17" s="65">
        <f t="shared" si="5"/>
        <v>-3122.6228727200005</v>
      </c>
      <c r="P17" s="2">
        <v>4</v>
      </c>
    </row>
    <row r="18" spans="1:16" ht="12.75" customHeight="1" x14ac:dyDescent="0.2">
      <c r="A18" s="1">
        <v>5</v>
      </c>
      <c r="B18" s="26" t="s">
        <v>56</v>
      </c>
      <c r="C18" s="40">
        <f t="shared" ref="C18:C19" si="6">SUM(D18,E18,F18,G18)</f>
        <v>20428.440609400001</v>
      </c>
      <c r="D18" s="40">
        <v>5029.3731724599993</v>
      </c>
      <c r="E18" s="40">
        <v>5086.7007163999997</v>
      </c>
      <c r="F18" s="40">
        <v>5063.0241011400003</v>
      </c>
      <c r="G18" s="40">
        <v>5249.3426194000012</v>
      </c>
      <c r="H18" s="40">
        <f t="shared" ref="H18:H19" si="7">SUM(I18,J18,K18,L18)</f>
        <v>21982.469454760001</v>
      </c>
      <c r="I18" s="40">
        <v>5494.0692082399992</v>
      </c>
      <c r="J18" s="40">
        <v>5337.0220658000007</v>
      </c>
      <c r="K18" s="40">
        <v>5485.9050803400005</v>
      </c>
      <c r="L18" s="40">
        <v>5665.4731003799998</v>
      </c>
      <c r="M18" s="40">
        <f t="shared" ref="M18:M19" si="8">SUM(N18,O18)</f>
        <v>12179.71816258</v>
      </c>
      <c r="N18" s="40">
        <v>5998.5380345499998</v>
      </c>
      <c r="O18" s="40">
        <v>6181.1801280299997</v>
      </c>
      <c r="P18" s="2">
        <v>5</v>
      </c>
    </row>
    <row r="19" spans="1:16" ht="12.75" customHeight="1" x14ac:dyDescent="0.2">
      <c r="A19" s="1">
        <v>6</v>
      </c>
      <c r="B19" s="26" t="s">
        <v>57</v>
      </c>
      <c r="C19" s="40">
        <f t="shared" si="6"/>
        <v>-5665.17604209</v>
      </c>
      <c r="D19" s="40">
        <v>-1344.0320498899998</v>
      </c>
      <c r="E19" s="40">
        <v>-1240.7495083600002</v>
      </c>
      <c r="F19" s="40">
        <v>-1533.72262744</v>
      </c>
      <c r="G19" s="40">
        <v>-1546.6718564</v>
      </c>
      <c r="H19" s="40">
        <f t="shared" si="7"/>
        <v>-5750.84176794</v>
      </c>
      <c r="I19" s="40">
        <v>-1435.5841480000001</v>
      </c>
      <c r="J19" s="40">
        <v>-1250.7943483900001</v>
      </c>
      <c r="K19" s="40">
        <v>-1523.0205641800001</v>
      </c>
      <c r="L19" s="40">
        <v>-1541.4427073699997</v>
      </c>
      <c r="M19" s="40">
        <f t="shared" si="8"/>
        <v>-2823.8139997399999</v>
      </c>
      <c r="N19" s="40">
        <v>-1351.8053183100001</v>
      </c>
      <c r="O19" s="40">
        <v>-1472.0086814299998</v>
      </c>
      <c r="P19" s="2">
        <v>6</v>
      </c>
    </row>
    <row r="20" spans="1:16" ht="12.75" customHeight="1" x14ac:dyDescent="0.2">
      <c r="A20" s="1">
        <v>7</v>
      </c>
      <c r="B20" s="26" t="s">
        <v>17</v>
      </c>
      <c r="C20" s="65">
        <f>SUM(C18,C19)</f>
        <v>14763.264567310001</v>
      </c>
      <c r="D20" s="65">
        <f t="shared" ref="D20:G20" si="9">SUM(D18,D19)</f>
        <v>3685.3411225699992</v>
      </c>
      <c r="E20" s="65">
        <f t="shared" si="9"/>
        <v>3845.9512080399995</v>
      </c>
      <c r="F20" s="65">
        <f t="shared" si="9"/>
        <v>3529.3014737000003</v>
      </c>
      <c r="G20" s="65">
        <f t="shared" si="9"/>
        <v>3702.670763000001</v>
      </c>
      <c r="H20" s="65">
        <f>SUM(H18,H19)</f>
        <v>16231.62768682</v>
      </c>
      <c r="I20" s="65">
        <f t="shared" ref="I20:L20" si="10">SUM(I18,I19)</f>
        <v>4058.4850602399993</v>
      </c>
      <c r="J20" s="65">
        <f t="shared" si="10"/>
        <v>4086.2277174100009</v>
      </c>
      <c r="K20" s="65">
        <f t="shared" si="10"/>
        <v>3962.8845161600002</v>
      </c>
      <c r="L20" s="65">
        <f t="shared" si="10"/>
        <v>4124.0303930099999</v>
      </c>
      <c r="M20" s="65">
        <f>SUM(M18,M19)</f>
        <v>9355.9041628400009</v>
      </c>
      <c r="N20" s="65">
        <f t="shared" ref="N20:O20" si="11">SUM(N18,N19)</f>
        <v>4646.7327162399997</v>
      </c>
      <c r="O20" s="65">
        <f t="shared" si="11"/>
        <v>4709.1714465999994</v>
      </c>
      <c r="P20" s="2">
        <v>7</v>
      </c>
    </row>
    <row r="21" spans="1:16" ht="12.75" customHeight="1" x14ac:dyDescent="0.2">
      <c r="A21" s="1">
        <v>8</v>
      </c>
      <c r="B21" s="26" t="s">
        <v>18</v>
      </c>
      <c r="C21" s="65">
        <f>SUM(C17,C20)</f>
        <v>4401.1742460200003</v>
      </c>
      <c r="D21" s="65">
        <f t="shared" ref="D21:G21" si="12">SUM(D17,D20)</f>
        <v>1162.0073183599984</v>
      </c>
      <c r="E21" s="65">
        <f t="shared" si="12"/>
        <v>1298.5360749799993</v>
      </c>
      <c r="F21" s="65">
        <f t="shared" si="12"/>
        <v>800.78893392999998</v>
      </c>
      <c r="G21" s="65">
        <f t="shared" si="12"/>
        <v>1139.8419187500012</v>
      </c>
      <c r="H21" s="65">
        <f>SUM(H17,H20)</f>
        <v>3738.3300522800018</v>
      </c>
      <c r="I21" s="65">
        <f t="shared" ref="I21:L21" si="13">SUM(I17,I20)</f>
        <v>1161.2119656699997</v>
      </c>
      <c r="J21" s="65">
        <f t="shared" si="13"/>
        <v>920.63742323000133</v>
      </c>
      <c r="K21" s="65">
        <f t="shared" si="13"/>
        <v>846.38821728000039</v>
      </c>
      <c r="L21" s="65">
        <f t="shared" si="13"/>
        <v>810.09244610000133</v>
      </c>
      <c r="M21" s="65">
        <f>SUM(M17,M20)</f>
        <v>3886.4719443900012</v>
      </c>
      <c r="N21" s="65">
        <f t="shared" ref="N21:O21" si="14">SUM(N17,N20)</f>
        <v>2299.9233705099996</v>
      </c>
      <c r="O21" s="65">
        <f t="shared" si="14"/>
        <v>1586.5485738799989</v>
      </c>
      <c r="P21" s="2">
        <v>8</v>
      </c>
    </row>
    <row r="22" spans="1:16" ht="12.75" customHeight="1" x14ac:dyDescent="0.2">
      <c r="A22" s="1">
        <v>9</v>
      </c>
      <c r="B22" s="26" t="s">
        <v>58</v>
      </c>
      <c r="C22" s="40">
        <f t="shared" ref="C22:C23" si="15">SUM(D22,E22,F22,G22)</f>
        <v>4351.8198278099999</v>
      </c>
      <c r="D22" s="40">
        <v>1155.1596017699999</v>
      </c>
      <c r="E22" s="40">
        <v>1064.8184867699999</v>
      </c>
      <c r="F22" s="40">
        <v>1067.4455330600001</v>
      </c>
      <c r="G22" s="40">
        <v>1064.3962062100002</v>
      </c>
      <c r="H22" s="40">
        <f t="shared" ref="H22:H23" si="16">SUM(I22,J22,K22,L22)</f>
        <v>4374.6281519300001</v>
      </c>
      <c r="I22" s="40">
        <v>1037.2176669600001</v>
      </c>
      <c r="J22" s="40">
        <v>1098.82082595</v>
      </c>
      <c r="K22" s="40">
        <v>1119.0996884200001</v>
      </c>
      <c r="L22" s="40">
        <v>1119.4899705999999</v>
      </c>
      <c r="M22" s="40">
        <f t="shared" ref="M22:M23" si="17">SUM(N22,O22)</f>
        <v>2209.4494616000002</v>
      </c>
      <c r="N22" s="40">
        <v>1072.18369923</v>
      </c>
      <c r="O22" s="40">
        <v>1137.2657623699999</v>
      </c>
      <c r="P22" s="2">
        <v>9</v>
      </c>
    </row>
    <row r="23" spans="1:16" ht="12.75" customHeight="1" x14ac:dyDescent="0.2">
      <c r="A23" s="1">
        <v>10</v>
      </c>
      <c r="B23" s="26" t="s">
        <v>59</v>
      </c>
      <c r="C23" s="40">
        <f t="shared" si="15"/>
        <v>-8200.7424143700009</v>
      </c>
      <c r="D23" s="40">
        <v>-2463.0386065299999</v>
      </c>
      <c r="E23" s="40">
        <v>-1679.6117816300002</v>
      </c>
      <c r="F23" s="40">
        <v>-2499.5865875999998</v>
      </c>
      <c r="G23" s="40">
        <v>-1558.5054386100001</v>
      </c>
      <c r="H23" s="40">
        <f t="shared" si="16"/>
        <v>-8964.8495448400008</v>
      </c>
      <c r="I23" s="40">
        <v>-2435.2086839899998</v>
      </c>
      <c r="J23" s="40">
        <v>-1986.38860613</v>
      </c>
      <c r="K23" s="40">
        <v>-2412.17189598</v>
      </c>
      <c r="L23" s="40">
        <v>-2131.0803587400001</v>
      </c>
      <c r="M23" s="40">
        <f t="shared" si="17"/>
        <v>-3857.6106006</v>
      </c>
      <c r="N23" s="40">
        <v>-2078.6475623800002</v>
      </c>
      <c r="O23" s="40">
        <v>-1778.96303822</v>
      </c>
      <c r="P23" s="2">
        <v>10</v>
      </c>
    </row>
    <row r="24" spans="1:16" ht="12.75" customHeight="1" x14ac:dyDescent="0.2">
      <c r="A24" s="1">
        <v>11</v>
      </c>
      <c r="B24" s="26" t="s">
        <v>19</v>
      </c>
      <c r="C24" s="65">
        <f>SUM(C22,C23)</f>
        <v>-3848.922586560001</v>
      </c>
      <c r="D24" s="65">
        <f t="shared" ref="D24:G24" si="18">SUM(D22,D23)</f>
        <v>-1307.87900476</v>
      </c>
      <c r="E24" s="65">
        <f t="shared" si="18"/>
        <v>-614.79329486000029</v>
      </c>
      <c r="F24" s="65">
        <f t="shared" si="18"/>
        <v>-1432.1410545399997</v>
      </c>
      <c r="G24" s="65">
        <f t="shared" si="18"/>
        <v>-494.10923239999988</v>
      </c>
      <c r="H24" s="65">
        <f>SUM(H22,H23)</f>
        <v>-4590.2213929100008</v>
      </c>
      <c r="I24" s="65">
        <f t="shared" ref="I24:L24" si="19">SUM(I22,I23)</f>
        <v>-1397.9910170299997</v>
      </c>
      <c r="J24" s="65">
        <f t="shared" si="19"/>
        <v>-887.56778018</v>
      </c>
      <c r="K24" s="65">
        <f t="shared" si="19"/>
        <v>-1293.0722075599999</v>
      </c>
      <c r="L24" s="65">
        <f t="shared" si="19"/>
        <v>-1011.5903881400002</v>
      </c>
      <c r="M24" s="65">
        <f>SUM(M22,M23)</f>
        <v>-1648.1611389999998</v>
      </c>
      <c r="N24" s="65">
        <f t="shared" ref="N24:O24" si="20">SUM(N22,N23)</f>
        <v>-1006.4638631500002</v>
      </c>
      <c r="O24" s="65">
        <f t="shared" si="20"/>
        <v>-641.6972758500001</v>
      </c>
      <c r="P24" s="2">
        <v>11</v>
      </c>
    </row>
    <row r="25" spans="1:16" ht="12.75" customHeight="1" x14ac:dyDescent="0.2">
      <c r="A25" s="1">
        <v>12</v>
      </c>
      <c r="B25" s="26" t="s">
        <v>20</v>
      </c>
      <c r="C25" s="65">
        <f>SUM(C21,C24)</f>
        <v>552.25165945999925</v>
      </c>
      <c r="D25" s="65">
        <f t="shared" ref="D25:G25" si="21">SUM(D21,D24)</f>
        <v>-145.87168640000164</v>
      </c>
      <c r="E25" s="65">
        <f t="shared" si="21"/>
        <v>683.742780119999</v>
      </c>
      <c r="F25" s="65">
        <f t="shared" si="21"/>
        <v>-631.3521206099997</v>
      </c>
      <c r="G25" s="65">
        <f t="shared" si="21"/>
        <v>645.73268635000136</v>
      </c>
      <c r="H25" s="65">
        <f>SUM(H21,H24)</f>
        <v>-851.89134062999892</v>
      </c>
      <c r="I25" s="65">
        <f t="shared" ref="I25:L25" si="22">SUM(I21,I24)</f>
        <v>-236.77905136000004</v>
      </c>
      <c r="J25" s="65">
        <f t="shared" si="22"/>
        <v>33.069643050001332</v>
      </c>
      <c r="K25" s="65">
        <f t="shared" si="22"/>
        <v>-446.68399027999953</v>
      </c>
      <c r="L25" s="65">
        <f t="shared" si="22"/>
        <v>-201.49794203999886</v>
      </c>
      <c r="M25" s="65">
        <f>SUM(M21,M24)</f>
        <v>2238.3108053900014</v>
      </c>
      <c r="N25" s="65">
        <f t="shared" ref="N25:O25" si="23">SUM(N21,N24)</f>
        <v>1293.4595073599994</v>
      </c>
      <c r="O25" s="65">
        <f t="shared" si="23"/>
        <v>944.85129802999882</v>
      </c>
      <c r="P25" s="2">
        <v>12</v>
      </c>
    </row>
    <row r="26" spans="1:16" ht="12.75" customHeight="1" x14ac:dyDescent="0.2">
      <c r="A26" s="1">
        <v>13</v>
      </c>
      <c r="B26" s="26" t="s">
        <v>60</v>
      </c>
      <c r="C26" s="40">
        <f>SUM(D26,E26,F26,G26)</f>
        <v>879.73414121999997</v>
      </c>
      <c r="D26" s="40">
        <v>175.95433788</v>
      </c>
      <c r="E26" s="40">
        <v>213.50346722</v>
      </c>
      <c r="F26" s="40">
        <v>218.52855733000001</v>
      </c>
      <c r="G26" s="40">
        <v>271.74777878999998</v>
      </c>
      <c r="H26" s="40">
        <f>SUM(I26,J26,K26,L26)</f>
        <v>891.44047458999989</v>
      </c>
      <c r="I26" s="40">
        <v>194.87120299</v>
      </c>
      <c r="J26" s="40">
        <v>224.18950228</v>
      </c>
      <c r="K26" s="40">
        <v>220.58485853999997</v>
      </c>
      <c r="L26" s="40">
        <v>251.79491078000001</v>
      </c>
      <c r="M26" s="40">
        <f t="shared" ref="M26:M27" si="24">SUM(N26,O26)</f>
        <v>459.25675415000001</v>
      </c>
      <c r="N26" s="40">
        <v>211.30564961000002</v>
      </c>
      <c r="O26" s="40">
        <v>247.95110453999999</v>
      </c>
      <c r="P26" s="2">
        <v>13</v>
      </c>
    </row>
    <row r="27" spans="1:16" ht="12.75" customHeight="1" x14ac:dyDescent="0.2">
      <c r="A27" s="1">
        <v>14</v>
      </c>
      <c r="B27" s="26" t="s">
        <v>61</v>
      </c>
      <c r="C27" s="40">
        <f>SUM(D27,E27,F27,G27)</f>
        <v>-1063.9803651299999</v>
      </c>
      <c r="D27" s="40">
        <v>-195.94867718</v>
      </c>
      <c r="E27" s="40">
        <v>-246.09859751999997</v>
      </c>
      <c r="F27" s="40">
        <v>-275.44074648999998</v>
      </c>
      <c r="G27" s="40">
        <v>-346.49234393999996</v>
      </c>
      <c r="H27" s="40">
        <f>SUM(I27,J27,K27,L27)</f>
        <v>-1113.67332261</v>
      </c>
      <c r="I27" s="40">
        <v>-226.82335744</v>
      </c>
      <c r="J27" s="40">
        <v>-252.17213012999997</v>
      </c>
      <c r="K27" s="40">
        <v>-284.52046212999994</v>
      </c>
      <c r="L27" s="40">
        <v>-350.15737290999994</v>
      </c>
      <c r="M27" s="40">
        <f t="shared" si="24"/>
        <v>-487.47009860000003</v>
      </c>
      <c r="N27" s="40">
        <v>-215.18602346</v>
      </c>
      <c r="O27" s="40">
        <v>-272.28407514000003</v>
      </c>
      <c r="P27" s="2">
        <v>14</v>
      </c>
    </row>
    <row r="28" spans="1:16" ht="12.75" customHeight="1" x14ac:dyDescent="0.2">
      <c r="A28" s="1">
        <v>15</v>
      </c>
      <c r="B28" s="26" t="s">
        <v>21</v>
      </c>
      <c r="C28" s="65">
        <f>SUM(C26,C27)</f>
        <v>-184.24622390999991</v>
      </c>
      <c r="D28" s="65">
        <f t="shared" ref="D28:O28" si="25">SUM(D26,D27)</f>
        <v>-19.994339300000007</v>
      </c>
      <c r="E28" s="65">
        <f t="shared" si="25"/>
        <v>-32.595130299999965</v>
      </c>
      <c r="F28" s="65">
        <f t="shared" si="25"/>
        <v>-56.912189159999969</v>
      </c>
      <c r="G28" s="65">
        <f t="shared" si="25"/>
        <v>-74.744565149999971</v>
      </c>
      <c r="H28" s="65">
        <f t="shared" si="25"/>
        <v>-222.23284802000012</v>
      </c>
      <c r="I28" s="65">
        <f t="shared" si="25"/>
        <v>-31.952154449999995</v>
      </c>
      <c r="J28" s="65">
        <f t="shared" si="25"/>
        <v>-27.982627849999972</v>
      </c>
      <c r="K28" s="65">
        <f t="shared" si="25"/>
        <v>-63.935603589999971</v>
      </c>
      <c r="L28" s="65">
        <f t="shared" si="25"/>
        <v>-98.362462129999926</v>
      </c>
      <c r="M28" s="65">
        <f t="shared" si="25"/>
        <v>-28.213344450000022</v>
      </c>
      <c r="N28" s="65">
        <f t="shared" si="25"/>
        <v>-3.8803738499999838</v>
      </c>
      <c r="O28" s="65">
        <f t="shared" si="25"/>
        <v>-24.332970600000039</v>
      </c>
      <c r="P28" s="2">
        <v>15</v>
      </c>
    </row>
    <row r="29" spans="1:16" ht="12.75" customHeight="1" x14ac:dyDescent="0.2">
      <c r="A29" s="1">
        <v>16</v>
      </c>
      <c r="B29" s="26" t="s">
        <v>22</v>
      </c>
      <c r="C29" s="65">
        <f>SUM(C25,C28)</f>
        <v>368.00543554999933</v>
      </c>
      <c r="D29" s="65">
        <f t="shared" ref="D29:O29" si="26">SUM(D25,D28)</f>
        <v>-165.86602570000164</v>
      </c>
      <c r="E29" s="65">
        <f t="shared" si="26"/>
        <v>651.14764981999906</v>
      </c>
      <c r="F29" s="65">
        <f t="shared" si="26"/>
        <v>-688.26430976999973</v>
      </c>
      <c r="G29" s="65">
        <f t="shared" si="26"/>
        <v>570.98812120000139</v>
      </c>
      <c r="H29" s="65">
        <f t="shared" si="26"/>
        <v>-1074.124188649999</v>
      </c>
      <c r="I29" s="65">
        <f t="shared" si="26"/>
        <v>-268.73120581000001</v>
      </c>
      <c r="J29" s="65">
        <f t="shared" si="26"/>
        <v>5.0870152000013604</v>
      </c>
      <c r="K29" s="65">
        <f t="shared" si="26"/>
        <v>-510.61959386999951</v>
      </c>
      <c r="L29" s="65">
        <f t="shared" si="26"/>
        <v>-299.86040416999879</v>
      </c>
      <c r="M29" s="65">
        <f t="shared" si="26"/>
        <v>2210.0974609400014</v>
      </c>
      <c r="N29" s="65">
        <f t="shared" si="26"/>
        <v>1289.5791335099993</v>
      </c>
      <c r="O29" s="65">
        <f t="shared" si="26"/>
        <v>920.51832742999875</v>
      </c>
      <c r="P29" s="2">
        <v>16</v>
      </c>
    </row>
    <row r="30" spans="1:16" ht="12.75" customHeight="1" x14ac:dyDescent="0.2">
      <c r="A30" s="1">
        <v>17</v>
      </c>
      <c r="B30" s="26" t="s">
        <v>23</v>
      </c>
      <c r="C30" s="65">
        <f>SUM(C31,C32)</f>
        <v>2.6469553000000001</v>
      </c>
      <c r="D30" s="65">
        <f t="shared" ref="D30:O30" si="27">SUM(D31,D32)</f>
        <v>0.88641603999999996</v>
      </c>
      <c r="E30" s="65">
        <f t="shared" si="27"/>
        <v>0.75453479999999995</v>
      </c>
      <c r="F30" s="65">
        <f t="shared" si="27"/>
        <v>0.59502975000000002</v>
      </c>
      <c r="G30" s="65">
        <f t="shared" si="27"/>
        <v>0.41097471000000002</v>
      </c>
      <c r="H30" s="65">
        <f t="shared" si="27"/>
        <v>2.3104869899999998</v>
      </c>
      <c r="I30" s="65">
        <f t="shared" si="27"/>
        <v>0.28960000000000002</v>
      </c>
      <c r="J30" s="65">
        <f t="shared" si="27"/>
        <v>0.64</v>
      </c>
      <c r="K30" s="65">
        <f t="shared" si="27"/>
        <v>0.37398699000000002</v>
      </c>
      <c r="L30" s="65">
        <f t="shared" si="27"/>
        <v>1.0068999999999999</v>
      </c>
      <c r="M30" s="65">
        <f t="shared" si="27"/>
        <v>2.2400000000000002</v>
      </c>
      <c r="N30" s="65">
        <f t="shared" si="27"/>
        <v>1.6</v>
      </c>
      <c r="O30" s="65">
        <f t="shared" si="27"/>
        <v>0.64</v>
      </c>
      <c r="P30" s="2">
        <v>17</v>
      </c>
    </row>
    <row r="31" spans="1:16" ht="12.75" customHeight="1" x14ac:dyDescent="0.2">
      <c r="A31" s="1">
        <v>18</v>
      </c>
      <c r="B31" s="26" t="s">
        <v>62</v>
      </c>
      <c r="C31" s="40">
        <f>SUM(D31,E31,F31,G31)</f>
        <v>2.6469553000000001</v>
      </c>
      <c r="D31" s="40">
        <v>0.88641603999999996</v>
      </c>
      <c r="E31" s="40">
        <v>0.75453479999999995</v>
      </c>
      <c r="F31" s="40">
        <v>0.59502975000000002</v>
      </c>
      <c r="G31" s="40">
        <v>0.41097471000000002</v>
      </c>
      <c r="H31" s="40">
        <f>SUM(I31,J31,K31,L31)</f>
        <v>2.3104869899999998</v>
      </c>
      <c r="I31" s="40">
        <v>0.28960000000000002</v>
      </c>
      <c r="J31" s="40">
        <v>0.64</v>
      </c>
      <c r="K31" s="40">
        <v>0.37398699000000002</v>
      </c>
      <c r="L31" s="40">
        <v>1.0068999999999999</v>
      </c>
      <c r="M31" s="40">
        <f t="shared" ref="M31:M32" si="28">SUM(N31,O31)</f>
        <v>2.2400000000000002</v>
      </c>
      <c r="N31" s="40">
        <v>1.6</v>
      </c>
      <c r="O31" s="40">
        <v>0.64</v>
      </c>
      <c r="P31" s="2">
        <v>18</v>
      </c>
    </row>
    <row r="32" spans="1:16" ht="12.75" customHeight="1" x14ac:dyDescent="0.2">
      <c r="A32" s="1">
        <v>19</v>
      </c>
      <c r="B32" s="26" t="s">
        <v>63</v>
      </c>
      <c r="C32" s="40">
        <f>SUM(D32,E32,F32,G32)</f>
        <v>0</v>
      </c>
      <c r="D32" s="41">
        <v>0</v>
      </c>
      <c r="E32" s="41">
        <v>0</v>
      </c>
      <c r="F32" s="41">
        <v>0</v>
      </c>
      <c r="G32" s="41">
        <v>0</v>
      </c>
      <c r="H32" s="40">
        <f>SUM(I32,J32,K32,L32)</f>
        <v>0</v>
      </c>
      <c r="I32" s="41">
        <v>0</v>
      </c>
      <c r="J32" s="41">
        <v>0</v>
      </c>
      <c r="K32" s="41">
        <v>0</v>
      </c>
      <c r="L32" s="41">
        <v>0</v>
      </c>
      <c r="M32" s="40">
        <f t="shared" si="28"/>
        <v>0</v>
      </c>
      <c r="N32" s="41">
        <v>0</v>
      </c>
      <c r="O32" s="41">
        <v>0</v>
      </c>
      <c r="P32" s="2">
        <v>19</v>
      </c>
    </row>
    <row r="33" spans="1:16" ht="12.75" customHeight="1" x14ac:dyDescent="0.2">
      <c r="A33" s="1">
        <v>20</v>
      </c>
      <c r="B33" s="3" t="s">
        <v>33</v>
      </c>
      <c r="C33" s="65">
        <f>SUM(C14,C30)</f>
        <v>370.65239084999922</v>
      </c>
      <c r="D33" s="65">
        <f t="shared" ref="D33:O33" si="29">SUM(D14,D30)</f>
        <v>-164.97960966000164</v>
      </c>
      <c r="E33" s="65">
        <f t="shared" si="29"/>
        <v>651.90218461999893</v>
      </c>
      <c r="F33" s="65">
        <f t="shared" si="29"/>
        <v>-687.66928001999975</v>
      </c>
      <c r="G33" s="65">
        <f t="shared" si="29"/>
        <v>571.39909591000139</v>
      </c>
      <c r="H33" s="65">
        <f t="shared" si="29"/>
        <v>-1071.813701659999</v>
      </c>
      <c r="I33" s="65">
        <f t="shared" si="29"/>
        <v>-268.44160581</v>
      </c>
      <c r="J33" s="65">
        <f t="shared" si="29"/>
        <v>5.7270152000013601</v>
      </c>
      <c r="K33" s="65">
        <f t="shared" si="29"/>
        <v>-510.24560687999951</v>
      </c>
      <c r="L33" s="65">
        <f t="shared" si="29"/>
        <v>-298.85350416999881</v>
      </c>
      <c r="M33" s="65">
        <f t="shared" si="29"/>
        <v>2212.3374609400016</v>
      </c>
      <c r="N33" s="65">
        <f t="shared" si="29"/>
        <v>1291.1791335099992</v>
      </c>
      <c r="O33" s="65">
        <f t="shared" si="29"/>
        <v>921.15832742999874</v>
      </c>
      <c r="P33" s="2">
        <v>20</v>
      </c>
    </row>
    <row r="34" spans="1:16" ht="12.75" customHeight="1" x14ac:dyDescent="0.2">
      <c r="A34" s="1">
        <v>21</v>
      </c>
      <c r="B34" s="3" t="s">
        <v>24</v>
      </c>
      <c r="C34" s="65">
        <f>SUM(C35,C38,C41,C44,C49)</f>
        <v>4129.76230201</v>
      </c>
      <c r="D34" s="65">
        <f t="shared" ref="D34:O34" si="30">SUM(D35,D38,D41,D44,D49)</f>
        <v>3044.639307469999</v>
      </c>
      <c r="E34" s="65">
        <f t="shared" si="30"/>
        <v>-2055.0311451299999</v>
      </c>
      <c r="F34" s="65">
        <f t="shared" si="30"/>
        <v>188.0972504600004</v>
      </c>
      <c r="G34" s="65">
        <f t="shared" si="30"/>
        <v>2952.0568892099996</v>
      </c>
      <c r="H34" s="65">
        <f t="shared" si="30"/>
        <v>843.57117585000378</v>
      </c>
      <c r="I34" s="65">
        <f t="shared" si="30"/>
        <v>-3495.8187344899998</v>
      </c>
      <c r="J34" s="65">
        <f t="shared" si="30"/>
        <v>1068.5920747700006</v>
      </c>
      <c r="K34" s="65">
        <f t="shared" si="30"/>
        <v>847.3180662700006</v>
      </c>
      <c r="L34" s="65">
        <f t="shared" si="30"/>
        <v>2423.4797693</v>
      </c>
      <c r="M34" s="65">
        <f t="shared" si="30"/>
        <v>121.32949670000107</v>
      </c>
      <c r="N34" s="65">
        <f t="shared" si="30"/>
        <v>436.60502358999975</v>
      </c>
      <c r="O34" s="65">
        <f t="shared" si="30"/>
        <v>-315.27552688999958</v>
      </c>
      <c r="P34" s="2">
        <v>21</v>
      </c>
    </row>
    <row r="35" spans="1:16" ht="12.75" customHeight="1" x14ac:dyDescent="0.2">
      <c r="A35" s="1">
        <v>22</v>
      </c>
      <c r="B35" s="3" t="s">
        <v>34</v>
      </c>
      <c r="C35" s="40">
        <f>SUM(C36,C37)</f>
        <v>2132.2116933900002</v>
      </c>
      <c r="D35" s="40">
        <f t="shared" ref="D35:O35" si="31">SUM(D36,D37)</f>
        <v>798.29936135000014</v>
      </c>
      <c r="E35" s="40">
        <f t="shared" si="31"/>
        <v>664.39499981999995</v>
      </c>
      <c r="F35" s="40">
        <f t="shared" si="31"/>
        <v>340.55483579000008</v>
      </c>
      <c r="G35" s="40">
        <f t="shared" si="31"/>
        <v>328.96249643000004</v>
      </c>
      <c r="H35" s="40">
        <f t="shared" si="31"/>
        <v>2466.4535975800009</v>
      </c>
      <c r="I35" s="40">
        <f t="shared" si="31"/>
        <v>417.96708553999997</v>
      </c>
      <c r="J35" s="40">
        <f t="shared" si="31"/>
        <v>684.78090730000031</v>
      </c>
      <c r="K35" s="40">
        <f t="shared" si="31"/>
        <v>430.75088226000003</v>
      </c>
      <c r="L35" s="40">
        <f t="shared" si="31"/>
        <v>932.9547224800001</v>
      </c>
      <c r="M35" s="40">
        <f t="shared" si="31"/>
        <v>547.74023499999998</v>
      </c>
      <c r="N35" s="40">
        <f t="shared" si="31"/>
        <v>-12.88943814000001</v>
      </c>
      <c r="O35" s="40">
        <f t="shared" si="31"/>
        <v>560.62967314000002</v>
      </c>
      <c r="P35" s="2">
        <v>22</v>
      </c>
    </row>
    <row r="36" spans="1:16" ht="12.75" customHeight="1" x14ac:dyDescent="0.2">
      <c r="A36" s="1">
        <v>23</v>
      </c>
      <c r="B36" s="3" t="s">
        <v>36</v>
      </c>
      <c r="C36" s="40">
        <f>SUM(D36,E36,F36,G36)</f>
        <v>-213.40068995999999</v>
      </c>
      <c r="D36" s="40">
        <v>-99.149028180000002</v>
      </c>
      <c r="E36" s="40">
        <v>-94.670386329999999</v>
      </c>
      <c r="F36" s="40">
        <v>-52.052598840000002</v>
      </c>
      <c r="G36" s="40">
        <v>32.471323390000009</v>
      </c>
      <c r="H36" s="40">
        <f>SUM(I36,J36,K36,L36)</f>
        <v>904.25339905000033</v>
      </c>
      <c r="I36" s="40">
        <v>-175.28294310999999</v>
      </c>
      <c r="J36" s="40">
        <v>1419.8787605700002</v>
      </c>
      <c r="K36" s="40">
        <v>-128.03492750999999</v>
      </c>
      <c r="L36" s="40">
        <v>-212.3074909</v>
      </c>
      <c r="M36" s="40">
        <f t="shared" ref="M36:M37" si="32">SUM(N36,O36)</f>
        <v>-244.70874058999999</v>
      </c>
      <c r="N36" s="40">
        <v>-226.21850659999998</v>
      </c>
      <c r="O36" s="40">
        <v>-18.49023399</v>
      </c>
      <c r="P36" s="2">
        <v>23</v>
      </c>
    </row>
    <row r="37" spans="1:16" ht="12.75" customHeight="1" x14ac:dyDescent="0.2">
      <c r="A37" s="1">
        <v>24</v>
      </c>
      <c r="B37" s="3" t="s">
        <v>37</v>
      </c>
      <c r="C37" s="40">
        <f>SUM(D37,E37,F37,G37)</f>
        <v>2345.6123833500001</v>
      </c>
      <c r="D37" s="40">
        <v>897.4483895300001</v>
      </c>
      <c r="E37" s="40">
        <v>759.06538614999999</v>
      </c>
      <c r="F37" s="40">
        <v>392.60743463000011</v>
      </c>
      <c r="G37" s="40">
        <v>296.49117304000004</v>
      </c>
      <c r="H37" s="40">
        <f>SUM(I37,J37,K37,L37)</f>
        <v>1562.2001985300003</v>
      </c>
      <c r="I37" s="40">
        <v>593.25002864999999</v>
      </c>
      <c r="J37" s="40">
        <v>-735.09785326999986</v>
      </c>
      <c r="K37" s="40">
        <v>558.78580977000001</v>
      </c>
      <c r="L37" s="40">
        <v>1145.26221338</v>
      </c>
      <c r="M37" s="40">
        <f t="shared" si="32"/>
        <v>792.44897558999992</v>
      </c>
      <c r="N37" s="40">
        <v>213.32906845999997</v>
      </c>
      <c r="O37" s="40">
        <v>579.11990713</v>
      </c>
      <c r="P37" s="2">
        <v>24</v>
      </c>
    </row>
    <row r="38" spans="1:16" ht="12.75" customHeight="1" x14ac:dyDescent="0.2">
      <c r="A38" s="1">
        <v>25</v>
      </c>
      <c r="B38" s="3" t="s">
        <v>35</v>
      </c>
      <c r="C38" s="40">
        <f>SUM(C39,C40)</f>
        <v>-3604.9074546900001</v>
      </c>
      <c r="D38" s="40">
        <f t="shared" ref="D38:O38" si="33">SUM(D39,D40)</f>
        <v>-1749.1650877200002</v>
      </c>
      <c r="E38" s="40">
        <f t="shared" si="33"/>
        <v>-1114.1735927799998</v>
      </c>
      <c r="F38" s="40">
        <f t="shared" si="33"/>
        <v>-65.239105150000029</v>
      </c>
      <c r="G38" s="40">
        <f t="shared" si="33"/>
        <v>-676.32966904000011</v>
      </c>
      <c r="H38" s="40">
        <f t="shared" si="33"/>
        <v>-5351.91259765</v>
      </c>
      <c r="I38" s="40">
        <f t="shared" si="33"/>
        <v>-2501.3279027399999</v>
      </c>
      <c r="J38" s="40">
        <f t="shared" si="33"/>
        <v>-579.65670913000008</v>
      </c>
      <c r="K38" s="40">
        <f t="shared" si="33"/>
        <v>-2249.2827569299998</v>
      </c>
      <c r="L38" s="40">
        <f t="shared" si="33"/>
        <v>-21.64522884999991</v>
      </c>
      <c r="M38" s="40">
        <f t="shared" si="33"/>
        <v>-2460.3454101699999</v>
      </c>
      <c r="N38" s="40">
        <f t="shared" si="33"/>
        <v>909.21911190999981</v>
      </c>
      <c r="O38" s="40">
        <f t="shared" si="33"/>
        <v>-3369.5645220800002</v>
      </c>
      <c r="P38" s="2">
        <v>25</v>
      </c>
    </row>
    <row r="39" spans="1:16" ht="12.75" customHeight="1" x14ac:dyDescent="0.2">
      <c r="A39" s="1">
        <v>26</v>
      </c>
      <c r="B39" s="3" t="s">
        <v>38</v>
      </c>
      <c r="C39" s="40">
        <f>SUM(D39,E39,F39,G39)</f>
        <v>-243.66315371999988</v>
      </c>
      <c r="D39" s="40">
        <v>106.54640047000001</v>
      </c>
      <c r="E39" s="40">
        <v>-374.00153745999995</v>
      </c>
      <c r="F39" s="40">
        <v>-6.6962197100000012</v>
      </c>
      <c r="G39" s="40">
        <v>30.488202980000001</v>
      </c>
      <c r="H39" s="40">
        <f>SUM(I39,J39,K39,L39)</f>
        <v>-1329.42732686</v>
      </c>
      <c r="I39" s="40">
        <v>-352.21926166000003</v>
      </c>
      <c r="J39" s="40">
        <v>-147.70434251</v>
      </c>
      <c r="K39" s="40">
        <v>-652.71205101999999</v>
      </c>
      <c r="L39" s="40">
        <v>-176.79167167000003</v>
      </c>
      <c r="M39" s="40">
        <f t="shared" ref="M39:M40" si="34">SUM(N39,O39)</f>
        <v>6.9918895899999711</v>
      </c>
      <c r="N39" s="40">
        <v>191.47001225999998</v>
      </c>
      <c r="O39" s="40">
        <v>-184.47812267</v>
      </c>
      <c r="P39" s="2">
        <v>26</v>
      </c>
    </row>
    <row r="40" spans="1:16" ht="12.75" customHeight="1" x14ac:dyDescent="0.2">
      <c r="A40" s="1">
        <v>27</v>
      </c>
      <c r="B40" s="3" t="s">
        <v>39</v>
      </c>
      <c r="C40" s="40">
        <f>SUM(D40,E40,F40,G40)</f>
        <v>-3361.24430097</v>
      </c>
      <c r="D40" s="40">
        <v>-1855.7114881900002</v>
      </c>
      <c r="E40" s="40">
        <v>-740.17205531999991</v>
      </c>
      <c r="F40" s="40">
        <v>-58.54288544000002</v>
      </c>
      <c r="G40" s="40">
        <v>-706.8178720200001</v>
      </c>
      <c r="H40" s="40">
        <f>SUM(I40,J40,K40,L40)</f>
        <v>-4022.4852707900004</v>
      </c>
      <c r="I40" s="40">
        <v>-2149.1086410799999</v>
      </c>
      <c r="J40" s="40">
        <v>-431.95236662000002</v>
      </c>
      <c r="K40" s="40">
        <v>-1596.57070591</v>
      </c>
      <c r="L40" s="40">
        <v>155.14644282000012</v>
      </c>
      <c r="M40" s="40">
        <f t="shared" si="34"/>
        <v>-2467.33729976</v>
      </c>
      <c r="N40" s="40">
        <v>717.74909964999983</v>
      </c>
      <c r="O40" s="40">
        <v>-3185.08639941</v>
      </c>
      <c r="P40" s="2">
        <v>27</v>
      </c>
    </row>
    <row r="41" spans="1:16" ht="12.75" customHeight="1" x14ac:dyDescent="0.2">
      <c r="A41" s="1">
        <v>28</v>
      </c>
      <c r="B41" s="3" t="s">
        <v>25</v>
      </c>
      <c r="C41" s="40">
        <f>SUM(C42,C43)</f>
        <v>2753.61835931</v>
      </c>
      <c r="D41" s="40">
        <f t="shared" ref="D41:O41" si="35">SUM(D42,D43)</f>
        <v>3085.3967860299999</v>
      </c>
      <c r="E41" s="40">
        <f t="shared" si="35"/>
        <v>50.793755439999991</v>
      </c>
      <c r="F41" s="40">
        <f t="shared" si="35"/>
        <v>-419.48061244999991</v>
      </c>
      <c r="G41" s="40">
        <f t="shared" si="35"/>
        <v>36.908430289999991</v>
      </c>
      <c r="H41" s="40">
        <f t="shared" si="35"/>
        <v>-689.63837426000009</v>
      </c>
      <c r="I41" s="40">
        <f t="shared" si="35"/>
        <v>-1291.6101065600001</v>
      </c>
      <c r="J41" s="40">
        <f t="shared" si="35"/>
        <v>-51.577353770000002</v>
      </c>
      <c r="K41" s="40">
        <f t="shared" si="35"/>
        <v>661.43736283999999</v>
      </c>
      <c r="L41" s="40">
        <f t="shared" si="35"/>
        <v>-7.8882767700000045</v>
      </c>
      <c r="M41" s="40">
        <f t="shared" si="35"/>
        <v>-1149.88183331</v>
      </c>
      <c r="N41" s="40">
        <f t="shared" si="35"/>
        <v>-1210.7530299</v>
      </c>
      <c r="O41" s="40">
        <f t="shared" si="35"/>
        <v>60.871196590000011</v>
      </c>
      <c r="P41" s="2">
        <v>28</v>
      </c>
    </row>
    <row r="42" spans="1:16" ht="12.75" customHeight="1" x14ac:dyDescent="0.2">
      <c r="A42" s="1">
        <v>29</v>
      </c>
      <c r="B42" s="3" t="s">
        <v>40</v>
      </c>
      <c r="C42" s="40">
        <f>SUM(D42,E42,F42,G42)</f>
        <v>0</v>
      </c>
      <c r="D42" s="41">
        <v>0</v>
      </c>
      <c r="E42" s="41">
        <v>0</v>
      </c>
      <c r="F42" s="41">
        <v>0</v>
      </c>
      <c r="G42" s="41">
        <v>0</v>
      </c>
      <c r="H42" s="40">
        <f>SUM(I42,J42,K42,L42)</f>
        <v>0</v>
      </c>
      <c r="I42" s="41">
        <v>0</v>
      </c>
      <c r="J42" s="41">
        <v>0</v>
      </c>
      <c r="K42" s="41">
        <v>0</v>
      </c>
      <c r="L42" s="41">
        <v>0</v>
      </c>
      <c r="M42" s="40">
        <f t="shared" ref="M42:M43" si="36">SUM(N42,O42)</f>
        <v>0</v>
      </c>
      <c r="N42" s="41">
        <v>0</v>
      </c>
      <c r="O42" s="41">
        <v>0</v>
      </c>
      <c r="P42" s="2">
        <v>29</v>
      </c>
    </row>
    <row r="43" spans="1:16" ht="12.75" customHeight="1" x14ac:dyDescent="0.2">
      <c r="A43" s="1">
        <v>30</v>
      </c>
      <c r="B43" s="3" t="s">
        <v>41</v>
      </c>
      <c r="C43" s="40">
        <f>SUM(D43,E43,F43,G43)</f>
        <v>2753.61835931</v>
      </c>
      <c r="D43" s="40">
        <v>3085.3967860299999</v>
      </c>
      <c r="E43" s="40">
        <v>50.793755439999991</v>
      </c>
      <c r="F43" s="40">
        <v>-419.48061244999991</v>
      </c>
      <c r="G43" s="40">
        <v>36.908430289999991</v>
      </c>
      <c r="H43" s="40">
        <f>SUM(I43,J43,K43,L43)</f>
        <v>-689.63837426000009</v>
      </c>
      <c r="I43" s="40">
        <v>-1291.6101065600001</v>
      </c>
      <c r="J43" s="40">
        <v>-51.577353770000002</v>
      </c>
      <c r="K43" s="40">
        <v>661.43736283999999</v>
      </c>
      <c r="L43" s="40">
        <v>-7.8882767700000045</v>
      </c>
      <c r="M43" s="40">
        <f t="shared" si="36"/>
        <v>-1149.88183331</v>
      </c>
      <c r="N43" s="40">
        <v>-1210.7530299</v>
      </c>
      <c r="O43" s="40">
        <v>60.871196590000011</v>
      </c>
      <c r="P43" s="2">
        <v>30</v>
      </c>
    </row>
    <row r="44" spans="1:16" ht="12.75" customHeight="1" x14ac:dyDescent="0.2">
      <c r="A44" s="1">
        <v>31</v>
      </c>
      <c r="B44" s="3" t="s">
        <v>26</v>
      </c>
      <c r="C44" s="40">
        <f>SUM(C45,C46,C47,C48)</f>
        <v>-3417.75315744</v>
      </c>
      <c r="D44" s="40">
        <f t="shared" ref="D44:O44" si="37">SUM(D45,D46,D47,D48)</f>
        <v>1879.8712315199998</v>
      </c>
      <c r="E44" s="40">
        <f t="shared" si="37"/>
        <v>-1948.9676072899997</v>
      </c>
      <c r="F44" s="40">
        <f t="shared" si="37"/>
        <v>-1785.5479012999999</v>
      </c>
      <c r="G44" s="40">
        <f t="shared" si="37"/>
        <v>-1563.10888037</v>
      </c>
      <c r="H44" s="40">
        <f t="shared" si="37"/>
        <v>-5075.5110034499994</v>
      </c>
      <c r="I44" s="40">
        <f t="shared" si="37"/>
        <v>-2528.4924376500003</v>
      </c>
      <c r="J44" s="40">
        <f t="shared" si="37"/>
        <v>-2309.4119036800003</v>
      </c>
      <c r="K44" s="40">
        <f t="shared" si="37"/>
        <v>-136.97415740999998</v>
      </c>
      <c r="L44" s="40">
        <f t="shared" si="37"/>
        <v>-100.63250470999992</v>
      </c>
      <c r="M44" s="40">
        <f t="shared" si="37"/>
        <v>-4069.0434453600001</v>
      </c>
      <c r="N44" s="40">
        <f t="shared" si="37"/>
        <v>-3309.4482498300003</v>
      </c>
      <c r="O44" s="40">
        <f t="shared" si="37"/>
        <v>-759.59519553000007</v>
      </c>
      <c r="P44" s="2">
        <v>31</v>
      </c>
    </row>
    <row r="45" spans="1:16" ht="12.75" customHeight="1" x14ac:dyDescent="0.2">
      <c r="A45" s="1">
        <v>32</v>
      </c>
      <c r="B45" s="3" t="s">
        <v>42</v>
      </c>
      <c r="C45" s="40">
        <f>SUM(D45,E45,F45,G45)</f>
        <v>0</v>
      </c>
      <c r="D45" s="41">
        <v>0</v>
      </c>
      <c r="E45" s="41">
        <v>0</v>
      </c>
      <c r="F45" s="41">
        <v>0</v>
      </c>
      <c r="G45" s="41">
        <v>0</v>
      </c>
      <c r="H45" s="40">
        <f>SUM(I45,J45,K45,L45)</f>
        <v>0</v>
      </c>
      <c r="I45" s="41">
        <v>0</v>
      </c>
      <c r="J45" s="41">
        <v>0</v>
      </c>
      <c r="K45" s="41">
        <v>0</v>
      </c>
      <c r="L45" s="41">
        <v>0</v>
      </c>
      <c r="M45" s="40">
        <f t="shared" ref="M45:M48" si="38">SUM(N45,O45)</f>
        <v>0</v>
      </c>
      <c r="N45" s="41">
        <v>0</v>
      </c>
      <c r="O45" s="41">
        <v>0</v>
      </c>
      <c r="P45" s="2">
        <v>32</v>
      </c>
    </row>
    <row r="46" spans="1:16" ht="12.75" customHeight="1" x14ac:dyDescent="0.2">
      <c r="A46" s="1">
        <v>33</v>
      </c>
      <c r="B46" s="3" t="s">
        <v>43</v>
      </c>
      <c r="C46" s="40">
        <f t="shared" ref="C46:C48" si="39">SUM(D46,E46,F46,G46)</f>
        <v>18.734038750000007</v>
      </c>
      <c r="D46" s="40">
        <v>2.0645249000000003</v>
      </c>
      <c r="E46" s="40">
        <v>-16.123451799999998</v>
      </c>
      <c r="F46" s="40">
        <v>-7.3802280400000004</v>
      </c>
      <c r="G46" s="40">
        <v>40.173193690000005</v>
      </c>
      <c r="H46" s="40">
        <f t="shared" ref="H46:H48" si="40">SUM(I46,J46,K46,L46)</f>
        <v>-25.989355200000002</v>
      </c>
      <c r="I46" s="40">
        <v>-11.01813059</v>
      </c>
      <c r="J46" s="40">
        <v>-3.8868073699999997</v>
      </c>
      <c r="K46" s="40">
        <v>6.9599350299999996</v>
      </c>
      <c r="L46" s="40">
        <v>-18.044352270000001</v>
      </c>
      <c r="M46" s="40">
        <f t="shared" si="38"/>
        <v>9.8862095200000013</v>
      </c>
      <c r="N46" s="40">
        <v>14.701466870000001</v>
      </c>
      <c r="O46" s="40">
        <v>-4.8152573499999995</v>
      </c>
      <c r="P46" s="2">
        <v>33</v>
      </c>
    </row>
    <row r="47" spans="1:16" ht="12.75" customHeight="1" x14ac:dyDescent="0.2">
      <c r="A47" s="1">
        <v>34</v>
      </c>
      <c r="B47" s="3" t="s">
        <v>44</v>
      </c>
      <c r="C47" s="40">
        <f t="shared" si="39"/>
        <v>-3788.4099120999999</v>
      </c>
      <c r="D47" s="40">
        <v>1483.2599928699999</v>
      </c>
      <c r="E47" s="40">
        <v>-1392.3531900599999</v>
      </c>
      <c r="F47" s="40">
        <v>-1697.7970194699999</v>
      </c>
      <c r="G47" s="40">
        <v>-2181.5196954399999</v>
      </c>
      <c r="H47" s="40">
        <f t="shared" si="40"/>
        <v>-4034.3227508499995</v>
      </c>
      <c r="I47" s="40">
        <v>-1573.5949318400001</v>
      </c>
      <c r="J47" s="40">
        <v>-1552.1714250499999</v>
      </c>
      <c r="K47" s="40">
        <v>261.22992134000003</v>
      </c>
      <c r="L47" s="40">
        <v>-1169.7863152999998</v>
      </c>
      <c r="M47" s="40">
        <f t="shared" si="38"/>
        <v>-2314.2639262399998</v>
      </c>
      <c r="N47" s="40">
        <v>-1773.5105108099999</v>
      </c>
      <c r="O47" s="40">
        <v>-540.75341543000002</v>
      </c>
      <c r="P47" s="2">
        <v>34</v>
      </c>
    </row>
    <row r="48" spans="1:16" ht="12.75" customHeight="1" x14ac:dyDescent="0.2">
      <c r="A48" s="1">
        <v>35</v>
      </c>
      <c r="B48" s="3" t="s">
        <v>45</v>
      </c>
      <c r="C48" s="40">
        <f t="shared" si="39"/>
        <v>351.92271590999985</v>
      </c>
      <c r="D48" s="40">
        <v>394.54671374999998</v>
      </c>
      <c r="E48" s="40">
        <v>-540.49096543000007</v>
      </c>
      <c r="F48" s="40">
        <v>-80.370653789999992</v>
      </c>
      <c r="G48" s="40">
        <v>578.23762137999995</v>
      </c>
      <c r="H48" s="40">
        <f t="shared" si="40"/>
        <v>-1015.1988974000003</v>
      </c>
      <c r="I48" s="40">
        <v>-943.87937521999993</v>
      </c>
      <c r="J48" s="40">
        <v>-753.35367126000006</v>
      </c>
      <c r="K48" s="40">
        <v>-405.16401378</v>
      </c>
      <c r="L48" s="40">
        <v>1087.1981628599999</v>
      </c>
      <c r="M48" s="40">
        <f t="shared" si="38"/>
        <v>-1764.6657286400002</v>
      </c>
      <c r="N48" s="40">
        <v>-1550.6392058900003</v>
      </c>
      <c r="O48" s="40">
        <v>-214.02652275</v>
      </c>
      <c r="P48" s="2">
        <v>35</v>
      </c>
    </row>
    <row r="49" spans="1:16" ht="12.75" customHeight="1" x14ac:dyDescent="0.2">
      <c r="A49" s="1">
        <v>36</v>
      </c>
      <c r="B49" s="3" t="s">
        <v>27</v>
      </c>
      <c r="C49" s="40">
        <f>SUM(C50,C51,C52,C53)</f>
        <v>6266.59286144</v>
      </c>
      <c r="D49" s="40">
        <f t="shared" ref="D49:O49" si="41">SUM(D50,D51,D52,D53)</f>
        <v>-969.76298371000019</v>
      </c>
      <c r="E49" s="40">
        <f t="shared" si="41"/>
        <v>292.92129967999989</v>
      </c>
      <c r="F49" s="40">
        <f t="shared" si="41"/>
        <v>2117.8100335700001</v>
      </c>
      <c r="G49" s="40">
        <f t="shared" si="41"/>
        <v>4825.6245118999996</v>
      </c>
      <c r="H49" s="40">
        <f t="shared" si="41"/>
        <v>9494.1795536300015</v>
      </c>
      <c r="I49" s="40">
        <f t="shared" si="41"/>
        <v>2407.6446269200005</v>
      </c>
      <c r="J49" s="40">
        <f t="shared" si="41"/>
        <v>3324.4571340500006</v>
      </c>
      <c r="K49" s="40">
        <f t="shared" si="41"/>
        <v>2141.3867355100001</v>
      </c>
      <c r="L49" s="40">
        <f t="shared" si="41"/>
        <v>1620.69105715</v>
      </c>
      <c r="M49" s="40">
        <f t="shared" si="41"/>
        <v>7252.8599505400007</v>
      </c>
      <c r="N49" s="40">
        <f t="shared" si="41"/>
        <v>4060.4766295500003</v>
      </c>
      <c r="O49" s="40">
        <f t="shared" si="41"/>
        <v>3192.3833209900004</v>
      </c>
      <c r="P49" s="2">
        <v>36</v>
      </c>
    </row>
    <row r="50" spans="1:16" ht="12.75" customHeight="1" x14ac:dyDescent="0.2">
      <c r="A50" s="1">
        <v>37</v>
      </c>
      <c r="B50" s="3" t="s">
        <v>46</v>
      </c>
      <c r="C50" s="40">
        <f>SUM(D50,E50,F50,G50)</f>
        <v>191.89508028999998</v>
      </c>
      <c r="D50" s="40">
        <v>-33.599867770000003</v>
      </c>
      <c r="E50" s="40">
        <v>1.0037525</v>
      </c>
      <c r="F50" s="40">
        <v>217.89482025999999</v>
      </c>
      <c r="G50" s="40">
        <v>6.5963753000000001</v>
      </c>
      <c r="H50" s="40">
        <f>SUM(I50,J50,K50,L50)</f>
        <v>192.57977073000004</v>
      </c>
      <c r="I50" s="40">
        <v>212.83424058000003</v>
      </c>
      <c r="J50" s="40">
        <v>7.5204297800000015</v>
      </c>
      <c r="K50" s="40">
        <v>-36.841268290000002</v>
      </c>
      <c r="L50" s="40">
        <v>9.0663686600000002</v>
      </c>
      <c r="M50" s="40">
        <f t="shared" ref="M50:M53" si="42">SUM(N50,O50)</f>
        <v>5.4580228000000091</v>
      </c>
      <c r="N50" s="40">
        <v>-102.18465472</v>
      </c>
      <c r="O50" s="40">
        <v>107.64267752000001</v>
      </c>
      <c r="P50" s="2">
        <v>37</v>
      </c>
    </row>
    <row r="51" spans="1:16" ht="12.75" customHeight="1" x14ac:dyDescent="0.2">
      <c r="A51" s="1">
        <v>38</v>
      </c>
      <c r="B51" s="3" t="s">
        <v>47</v>
      </c>
      <c r="C51" s="40">
        <f t="shared" ref="C51:C53" si="43">SUM(D51,E51,F51,G51)</f>
        <v>1889.30949938</v>
      </c>
      <c r="D51" s="40">
        <v>-139.65439910000001</v>
      </c>
      <c r="E51" s="40">
        <v>696.38603864999993</v>
      </c>
      <c r="F51" s="40">
        <v>-180.20226706</v>
      </c>
      <c r="G51" s="40">
        <v>1512.78012689</v>
      </c>
      <c r="H51" s="40">
        <f t="shared" ref="H51:H53" si="44">SUM(I51,J51,K51,L51)</f>
        <v>4858.7674507200009</v>
      </c>
      <c r="I51" s="40">
        <v>1374.40187287</v>
      </c>
      <c r="J51" s="40">
        <v>1147.9390539800002</v>
      </c>
      <c r="K51" s="40">
        <v>1859.9778209000003</v>
      </c>
      <c r="L51" s="40">
        <v>476.44870297000006</v>
      </c>
      <c r="M51" s="40">
        <f t="shared" si="42"/>
        <v>4120.58372366</v>
      </c>
      <c r="N51" s="40">
        <v>1823.98515187</v>
      </c>
      <c r="O51" s="40">
        <v>2296.5985717899998</v>
      </c>
      <c r="P51" s="2">
        <v>38</v>
      </c>
    </row>
    <row r="52" spans="1:16" ht="12.75" customHeight="1" x14ac:dyDescent="0.2">
      <c r="A52" s="1">
        <v>39</v>
      </c>
      <c r="B52" s="3" t="s">
        <v>48</v>
      </c>
      <c r="C52" s="40">
        <f t="shared" si="43"/>
        <v>3261.8533674699997</v>
      </c>
      <c r="D52" s="40">
        <v>-669.04041294000012</v>
      </c>
      <c r="E52" s="40">
        <v>-435.27177777000009</v>
      </c>
      <c r="F52" s="40">
        <v>1830.4814845400001</v>
      </c>
      <c r="G52" s="40">
        <v>2535.68407364</v>
      </c>
      <c r="H52" s="40">
        <f t="shared" si="44"/>
        <v>3587.6551571000005</v>
      </c>
      <c r="I52" s="40">
        <v>250.84611256000039</v>
      </c>
      <c r="J52" s="40">
        <v>2043.4280910700004</v>
      </c>
      <c r="K52" s="40">
        <v>239.45889189000002</v>
      </c>
      <c r="L52" s="40">
        <v>1053.92206158</v>
      </c>
      <c r="M52" s="40">
        <f t="shared" si="42"/>
        <v>2869.5415574100002</v>
      </c>
      <c r="N52" s="40">
        <v>2238.4211666400001</v>
      </c>
      <c r="O52" s="40">
        <v>631.12039076999997</v>
      </c>
      <c r="P52" s="2">
        <v>39</v>
      </c>
    </row>
    <row r="53" spans="1:16" ht="12.75" customHeight="1" x14ac:dyDescent="0.2">
      <c r="A53" s="1">
        <v>40</v>
      </c>
      <c r="B53" s="3" t="s">
        <v>49</v>
      </c>
      <c r="C53" s="40">
        <f t="shared" si="43"/>
        <v>923.53491430000008</v>
      </c>
      <c r="D53" s="40">
        <v>-127.4683039</v>
      </c>
      <c r="E53" s="40">
        <v>30.803286300000011</v>
      </c>
      <c r="F53" s="40">
        <v>249.63599582999998</v>
      </c>
      <c r="G53" s="40">
        <v>770.56393607000007</v>
      </c>
      <c r="H53" s="40">
        <f t="shared" si="44"/>
        <v>855.17717507999987</v>
      </c>
      <c r="I53" s="40">
        <v>569.56240090999995</v>
      </c>
      <c r="J53" s="40">
        <v>125.56955922</v>
      </c>
      <c r="K53" s="40">
        <v>78.791291009999995</v>
      </c>
      <c r="L53" s="40">
        <v>81.253923939999993</v>
      </c>
      <c r="M53" s="40">
        <f t="shared" si="42"/>
        <v>257.27664667000005</v>
      </c>
      <c r="N53" s="40">
        <v>100.25496576000002</v>
      </c>
      <c r="O53" s="40">
        <v>157.02168091000001</v>
      </c>
      <c r="P53" s="2">
        <v>40</v>
      </c>
    </row>
    <row r="54" spans="1:16" ht="12.75" customHeight="1" x14ac:dyDescent="0.2">
      <c r="A54" s="1">
        <v>41</v>
      </c>
      <c r="B54" s="3" t="s">
        <v>50</v>
      </c>
      <c r="C54" s="65">
        <f>SUM(C33,C34)</f>
        <v>4500.4146928599994</v>
      </c>
      <c r="D54" s="65">
        <f t="shared" ref="D54:O54" si="45">SUM(D33,D34)</f>
        <v>2879.6596978099974</v>
      </c>
      <c r="E54" s="65">
        <f t="shared" si="45"/>
        <v>-1403.128960510001</v>
      </c>
      <c r="F54" s="65">
        <f t="shared" si="45"/>
        <v>-499.57202955999935</v>
      </c>
      <c r="G54" s="65">
        <f t="shared" si="45"/>
        <v>3523.4559851200011</v>
      </c>
      <c r="H54" s="65">
        <f t="shared" si="45"/>
        <v>-228.24252580999519</v>
      </c>
      <c r="I54" s="65">
        <f t="shared" si="45"/>
        <v>-3764.2603402999998</v>
      </c>
      <c r="J54" s="65">
        <f t="shared" si="45"/>
        <v>1074.3190899700021</v>
      </c>
      <c r="K54" s="65">
        <f t="shared" si="45"/>
        <v>337.07245939000109</v>
      </c>
      <c r="L54" s="65">
        <f t="shared" si="45"/>
        <v>2124.6262651300012</v>
      </c>
      <c r="M54" s="65">
        <f t="shared" si="45"/>
        <v>2333.6669576400027</v>
      </c>
      <c r="N54" s="65">
        <f t="shared" si="45"/>
        <v>1727.784157099999</v>
      </c>
      <c r="O54" s="65">
        <f t="shared" si="45"/>
        <v>605.88280053999915</v>
      </c>
      <c r="P54" s="2">
        <v>41</v>
      </c>
    </row>
    <row r="55" spans="1:16" ht="12.75" customHeight="1" x14ac:dyDescent="0.2">
      <c r="A55" s="1">
        <v>42</v>
      </c>
      <c r="B55" s="3" t="s">
        <v>28</v>
      </c>
      <c r="C55" s="65">
        <f>SUM(-C54,-C57)</f>
        <v>-4414.4132250099992</v>
      </c>
      <c r="D55" s="65">
        <f>SUM(-D54,-D57)</f>
        <v>-2039.8947515999971</v>
      </c>
      <c r="E55" s="65">
        <f t="shared" ref="E55:M55" si="46">SUM(-E54,-E57)</f>
        <v>-928.59309848999965</v>
      </c>
      <c r="F55" s="65">
        <f t="shared" si="46"/>
        <v>521.90758420999941</v>
      </c>
      <c r="G55" s="65">
        <f t="shared" si="46"/>
        <v>-1967.8329591300012</v>
      </c>
      <c r="H55" s="65">
        <f t="shared" si="46"/>
        <v>-1116.3670198500049</v>
      </c>
      <c r="I55" s="65">
        <f>SUM(-I54,-I57)</f>
        <v>1359.0976566599998</v>
      </c>
      <c r="J55" s="65">
        <f t="shared" ref="J55:L55" si="47">SUM(-J54,-J57)</f>
        <v>-1246.177123790002</v>
      </c>
      <c r="K55" s="65">
        <f t="shared" si="47"/>
        <v>-765.11697830000116</v>
      </c>
      <c r="L55" s="65">
        <f t="shared" si="47"/>
        <v>-464.17057442000123</v>
      </c>
      <c r="M55" s="65">
        <f t="shared" si="46"/>
        <v>-3895.1823151400026</v>
      </c>
      <c r="N55" s="65">
        <f>SUM(-N54,-N57)</f>
        <v>-3725.982882329999</v>
      </c>
      <c r="O55" s="65">
        <f t="shared" ref="O55" si="48">SUM(-O54,-O57)</f>
        <v>-169.19943280999922</v>
      </c>
      <c r="P55" s="2">
        <v>42</v>
      </c>
    </row>
    <row r="56" spans="1:16" ht="12.75" customHeight="1" x14ac:dyDescent="0.2">
      <c r="A56" s="1">
        <v>43</v>
      </c>
      <c r="B56" s="3" t="s">
        <v>64</v>
      </c>
      <c r="C56" s="65">
        <f>SUM(C54,C55)</f>
        <v>86.001467850000154</v>
      </c>
      <c r="D56" s="65">
        <f t="shared" ref="D56:O56" si="49">SUM(D54,D55)</f>
        <v>839.76494621000029</v>
      </c>
      <c r="E56" s="65">
        <f t="shared" si="49"/>
        <v>-2331.7220590000006</v>
      </c>
      <c r="F56" s="65">
        <f t="shared" si="49"/>
        <v>22.335554650000063</v>
      </c>
      <c r="G56" s="65">
        <f t="shared" si="49"/>
        <v>1555.6230259899999</v>
      </c>
      <c r="H56" s="65">
        <f t="shared" si="49"/>
        <v>-1344.6095456600001</v>
      </c>
      <c r="I56" s="65">
        <f t="shared" si="49"/>
        <v>-2405.1626836400001</v>
      </c>
      <c r="J56" s="65">
        <f t="shared" si="49"/>
        <v>-171.85803381999995</v>
      </c>
      <c r="K56" s="65">
        <f t="shared" si="49"/>
        <v>-428.04451891000008</v>
      </c>
      <c r="L56" s="65">
        <f t="shared" si="49"/>
        <v>1660.45569071</v>
      </c>
      <c r="M56" s="65">
        <f t="shared" si="49"/>
        <v>-1561.5153574999999</v>
      </c>
      <c r="N56" s="65">
        <f t="shared" si="49"/>
        <v>-1998.19872523</v>
      </c>
      <c r="O56" s="65">
        <f t="shared" si="49"/>
        <v>436.68336772999993</v>
      </c>
      <c r="P56" s="2">
        <v>43</v>
      </c>
    </row>
    <row r="57" spans="1:16" ht="12.75" customHeight="1" x14ac:dyDescent="0.2">
      <c r="A57" s="1">
        <v>44</v>
      </c>
      <c r="B57" s="3" t="s">
        <v>29</v>
      </c>
      <c r="C57" s="65">
        <f>SUM(C58,C59,C60)</f>
        <v>-86.001467849999699</v>
      </c>
      <c r="D57" s="65">
        <f t="shared" ref="D57:O57" si="50">SUM(D58,D59,D60)</f>
        <v>-839.76494621000018</v>
      </c>
      <c r="E57" s="65">
        <f t="shared" si="50"/>
        <v>2331.7220590000006</v>
      </c>
      <c r="F57" s="65">
        <f t="shared" si="50"/>
        <v>-22.335554650000006</v>
      </c>
      <c r="G57" s="65">
        <f t="shared" si="50"/>
        <v>-1555.6230259899999</v>
      </c>
      <c r="H57" s="65">
        <f t="shared" si="50"/>
        <v>1344.6095456600001</v>
      </c>
      <c r="I57" s="65">
        <f t="shared" si="50"/>
        <v>2405.1626836400001</v>
      </c>
      <c r="J57" s="65">
        <f t="shared" si="50"/>
        <v>171.85803382000003</v>
      </c>
      <c r="K57" s="65">
        <f t="shared" si="50"/>
        <v>428.04451891000002</v>
      </c>
      <c r="L57" s="65">
        <f t="shared" si="50"/>
        <v>-1660.45569071</v>
      </c>
      <c r="M57" s="65">
        <f t="shared" si="50"/>
        <v>1561.5153574999999</v>
      </c>
      <c r="N57" s="65">
        <f t="shared" si="50"/>
        <v>1998.19872523</v>
      </c>
      <c r="O57" s="65">
        <f t="shared" si="50"/>
        <v>-436.68336772999993</v>
      </c>
      <c r="P57" s="2">
        <v>44</v>
      </c>
    </row>
    <row r="58" spans="1:16" ht="12.75" customHeight="1" x14ac:dyDescent="0.2">
      <c r="A58" s="1">
        <v>45</v>
      </c>
      <c r="B58" s="3" t="s">
        <v>51</v>
      </c>
      <c r="C58" s="40">
        <f>SUM(D58,E58,F58,G58)</f>
        <v>-115.63302763999968</v>
      </c>
      <c r="D58" s="40">
        <v>-1187.8740361800001</v>
      </c>
      <c r="E58" s="40">
        <v>2493.3363067600003</v>
      </c>
      <c r="F58" s="40">
        <v>7.9184880900000003</v>
      </c>
      <c r="G58" s="40">
        <v>-1429.0137863099999</v>
      </c>
      <c r="H58" s="40">
        <f>SUM(I58,J58,K58,L58)</f>
        <v>643.54339892000007</v>
      </c>
      <c r="I58" s="40">
        <v>1699.34683849</v>
      </c>
      <c r="J58" s="40">
        <v>395.04563854000003</v>
      </c>
      <c r="K58" s="40">
        <v>465.53869711000004</v>
      </c>
      <c r="L58" s="40">
        <v>-1916.3877752200001</v>
      </c>
      <c r="M58" s="40">
        <f t="shared" ref="M58:M60" si="51">SUM(N58,O58)</f>
        <v>793.37871495000002</v>
      </c>
      <c r="N58" s="40">
        <v>1614.7383406399999</v>
      </c>
      <c r="O58" s="40">
        <v>-821.35962568999992</v>
      </c>
      <c r="P58" s="2">
        <v>45</v>
      </c>
    </row>
    <row r="59" spans="1:16" ht="12.75" customHeight="1" x14ac:dyDescent="0.2">
      <c r="A59" s="1">
        <v>46</v>
      </c>
      <c r="B59" s="3" t="s">
        <v>52</v>
      </c>
      <c r="C59" s="40">
        <f t="shared" ref="C59:C60" si="52">SUM(D59,E59,F59,G59)</f>
        <v>-249.53584533</v>
      </c>
      <c r="D59" s="41">
        <v>-62.401545329999998</v>
      </c>
      <c r="E59" s="41">
        <v>-62.200899999999997</v>
      </c>
      <c r="F59" s="41">
        <v>-62.8504</v>
      </c>
      <c r="G59" s="41">
        <v>-62.082999999999998</v>
      </c>
      <c r="H59" s="40">
        <f t="shared" ref="H59:H60" si="53">SUM(I59,J59,K59,L59)</f>
        <v>-124.72807033999999</v>
      </c>
      <c r="I59" s="41">
        <v>-61.446199999999997</v>
      </c>
      <c r="J59" s="41">
        <v>-63.281870339999998</v>
      </c>
      <c r="K59" s="41">
        <v>0</v>
      </c>
      <c r="L59" s="41">
        <v>0</v>
      </c>
      <c r="M59" s="40">
        <f t="shared" si="51"/>
        <v>0</v>
      </c>
      <c r="N59" s="41">
        <v>0</v>
      </c>
      <c r="O59" s="41">
        <v>0</v>
      </c>
      <c r="P59" s="2">
        <v>46</v>
      </c>
    </row>
    <row r="60" spans="1:16" ht="12.75" customHeight="1" x14ac:dyDescent="0.2">
      <c r="A60" s="1">
        <v>47</v>
      </c>
      <c r="B60" s="3" t="s">
        <v>53</v>
      </c>
      <c r="C60" s="40">
        <f t="shared" si="52"/>
        <v>279.16740512000001</v>
      </c>
      <c r="D60" s="40">
        <v>410.51063529999999</v>
      </c>
      <c r="E60" s="40">
        <v>-99.413347759999994</v>
      </c>
      <c r="F60" s="40">
        <v>32.596357259999991</v>
      </c>
      <c r="G60" s="40">
        <v>-64.526239680000003</v>
      </c>
      <c r="H60" s="40">
        <f t="shared" si="53"/>
        <v>825.79421708000007</v>
      </c>
      <c r="I60" s="40">
        <v>767.26204515000006</v>
      </c>
      <c r="J60" s="40">
        <v>-159.90573437999998</v>
      </c>
      <c r="K60" s="40">
        <v>-37.494178200000015</v>
      </c>
      <c r="L60" s="40">
        <v>255.93208450999998</v>
      </c>
      <c r="M60" s="40">
        <f t="shared" si="51"/>
        <v>768.13664255000003</v>
      </c>
      <c r="N60" s="40">
        <v>383.46038458999999</v>
      </c>
      <c r="O60" s="40">
        <v>384.67625795999999</v>
      </c>
      <c r="P60" s="2">
        <v>47</v>
      </c>
    </row>
    <row r="61" spans="1:16" ht="6" customHeight="1" x14ac:dyDescent="0.2">
      <c r="A61" s="4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6"/>
    </row>
    <row r="62" spans="1:16" ht="6" customHeight="1" x14ac:dyDescent="0.2">
      <c r="B62" s="9"/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6" ht="12.75" customHeight="1" x14ac:dyDescent="0.2">
      <c r="A63" s="15" t="s">
        <v>66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6" ht="12.75" customHeight="1" x14ac:dyDescent="0.2">
      <c r="A64" s="8" t="s">
        <v>9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75" customHeight="1" x14ac:dyDescent="0.2">
      <c r="A65" s="42" t="s">
        <v>69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75" customHeight="1" x14ac:dyDescent="0.2">
      <c r="A66" s="15" t="s">
        <v>32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75" customHeight="1" x14ac:dyDescent="0.2">
      <c r="A67" s="8" t="s">
        <v>10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75" customHeight="1" x14ac:dyDescent="0.2">
      <c r="A68" s="8" t="s">
        <v>11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75" customHeight="1" x14ac:dyDescent="0.2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75" customHeight="1" x14ac:dyDescent="0.2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75" customHeight="1" x14ac:dyDescent="0.2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75" customHeight="1" x14ac:dyDescent="0.2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75" customHeight="1" x14ac:dyDescent="0.2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75" customHeight="1" x14ac:dyDescent="0.2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75" customHeight="1" x14ac:dyDescent="0.2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75" customHeight="1" x14ac:dyDescent="0.2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75" customHeight="1" x14ac:dyDescent="0.2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75" customHeight="1" x14ac:dyDescent="0.2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75" customHeight="1" x14ac:dyDescent="0.2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75" customHeight="1" x14ac:dyDescent="0.2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3:15" ht="12.75" customHeight="1" x14ac:dyDescent="0.2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3:15" ht="12.75" customHeight="1" x14ac:dyDescent="0.2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3:15" ht="12.75" customHeight="1" x14ac:dyDescent="0.2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3:15" ht="12.75" customHeight="1" x14ac:dyDescent="0.2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3:15" ht="12.75" customHeight="1" x14ac:dyDescent="0.2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3:15" ht="12.75" customHeight="1" x14ac:dyDescent="0.2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3:15" ht="12.75" customHeight="1" x14ac:dyDescent="0.2">
      <c r="C87" s="13"/>
      <c r="D87" s="20"/>
      <c r="E87" s="20"/>
      <c r="F87" s="20"/>
      <c r="G87" s="20"/>
      <c r="H87" s="13"/>
      <c r="I87" s="13"/>
      <c r="J87" s="13"/>
      <c r="K87" s="13"/>
      <c r="L87" s="13"/>
      <c r="M87" s="13"/>
      <c r="N87" s="13"/>
      <c r="O87" s="13"/>
    </row>
    <row r="88" spans="3:15" ht="12.75" customHeight="1" x14ac:dyDescent="0.2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3:15" ht="12.75" customHeight="1" x14ac:dyDescent="0.2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3:15" ht="12.75" customHeight="1" x14ac:dyDescent="0.2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3:15" ht="12.75" customHeight="1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3:15" ht="12.75" customHeight="1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3:15" ht="12.75" customHeight="1" x14ac:dyDescent="0.2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3:15" ht="12.75" customHeight="1" x14ac:dyDescent="0.2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3:15" ht="12.75" customHeight="1" x14ac:dyDescent="0.2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3:15" ht="12.75" customHeight="1" x14ac:dyDescent="0.2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3:15" ht="12.75" customHeight="1" x14ac:dyDescent="0.2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3:15" ht="12.75" customHeight="1" x14ac:dyDescent="0.2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3:15" ht="12.75" customHeight="1" x14ac:dyDescent="0.2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3:15" ht="12.75" customHeight="1" x14ac:dyDescent="0.2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3:15" ht="12.75" customHeight="1" x14ac:dyDescent="0.2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3:15" ht="12.75" customHeight="1" x14ac:dyDescent="0.2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2.75" customHeight="1" x14ac:dyDescent="0.2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3:15" ht="12.75" customHeight="1" x14ac:dyDescent="0.2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3:15" ht="12.75" customHeight="1" x14ac:dyDescent="0.2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3:15" ht="12.75" customHeight="1" x14ac:dyDescent="0.2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3:15" ht="12.75" customHeight="1" x14ac:dyDescent="0.2"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3:15" ht="12.75" customHeight="1" x14ac:dyDescent="0.2"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pans="3:15" ht="12.75" customHeight="1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</row>
    <row r="110" spans="3:15" ht="12.75" customHeight="1" x14ac:dyDescent="0.2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3:15" ht="12.75" customHeight="1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</row>
    <row r="112" spans="3:15" ht="12.75" customHeight="1" x14ac:dyDescent="0.2">
      <c r="C112" s="25"/>
      <c r="D112" s="25"/>
      <c r="E112" s="25"/>
      <c r="F112" s="25"/>
      <c r="G112" s="25"/>
      <c r="H112" s="14"/>
      <c r="I112" s="14"/>
      <c r="J112" s="14"/>
      <c r="K112" s="14"/>
      <c r="L112" s="14"/>
      <c r="M112" s="14"/>
      <c r="N112" s="14"/>
      <c r="O112" s="14"/>
    </row>
    <row r="113" spans="3:15" ht="12.75" customHeight="1" x14ac:dyDescent="0.2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3:15" ht="12.75" customHeight="1" x14ac:dyDescent="0.2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3:15" ht="12.75" customHeight="1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</row>
  </sheetData>
  <mergeCells count="20">
    <mergeCell ref="A8:A12"/>
    <mergeCell ref="C8:G8"/>
    <mergeCell ref="H8:O8"/>
    <mergeCell ref="P8:P12"/>
    <mergeCell ref="C9:G9"/>
    <mergeCell ref="H9:O9"/>
    <mergeCell ref="C10:G10"/>
    <mergeCell ref="H10:L10"/>
    <mergeCell ref="M10:O10"/>
    <mergeCell ref="C11:C12"/>
    <mergeCell ref="D11:G11"/>
    <mergeCell ref="H11:H12"/>
    <mergeCell ref="I11:L11"/>
    <mergeCell ref="N11:O11"/>
    <mergeCell ref="A1:G1"/>
    <mergeCell ref="H1:P1"/>
    <mergeCell ref="A2:G2"/>
    <mergeCell ref="H2:P2"/>
    <mergeCell ref="A3:G3"/>
    <mergeCell ref="H3:P3"/>
  </mergeCells>
  <printOptions horizontalCentered="1"/>
  <pageMargins left="0.74803149606299213" right="0.74803149606299213" top="0.98425196850393704" bottom="0.98425196850393704" header="0.31496062992125984" footer="0.31496062992125984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2 PA</vt:lpstr>
      <vt:lpstr>'Cuadro 2 PA'!Área_de_impresión</vt:lpstr>
      <vt:lpstr>'Cuadro 2 PA'!Títulos_a_imprimir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2026-08-24T13:04:07Z</cp:lastPrinted>
  <dcterms:created xsi:type="dcterms:W3CDTF">2018-11-21T20:09:16Z</dcterms:created>
  <dcterms:modified xsi:type="dcterms:W3CDTF">2026-09-24T22:25:05Z</dcterms:modified>
</cp:coreProperties>
</file>